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List1" sheetId="1" r:id="rId1"/>
  </sheets>
  <definedNames>
    <definedName name="_xlnm.Print_Area" localSheetId="0">List1!$A$1:$BF$41</definedName>
  </definedNames>
  <calcPr calcId="125725"/>
</workbook>
</file>

<file path=xl/calcChain.xml><?xml version="1.0" encoding="utf-8"?>
<calcChain xmlns="http://schemas.openxmlformats.org/spreadsheetml/2006/main">
  <c r="Y19" i="1"/>
  <c r="AU19" s="1"/>
  <c r="BE19" s="1"/>
  <c r="AT19"/>
  <c r="BF19" s="1"/>
  <c r="AV19"/>
  <c r="AW19"/>
  <c r="AX19"/>
  <c r="AY19"/>
  <c r="AZ19"/>
  <c r="BA19"/>
  <c r="BB19"/>
  <c r="BD19"/>
  <c r="BC17" l="1"/>
  <c r="Y11" l="1"/>
  <c r="AV11" s="1"/>
  <c r="Y18"/>
  <c r="AV18" s="1"/>
  <c r="Y17"/>
  <c r="AV17" s="1"/>
  <c r="Y10"/>
  <c r="AW10" s="1"/>
  <c r="Y14"/>
  <c r="AU14" s="1"/>
  <c r="Y8"/>
  <c r="AU8" s="1"/>
  <c r="Y9"/>
  <c r="AU9" s="1"/>
  <c r="Y6"/>
  <c r="AW6" s="1"/>
  <c r="Y13"/>
  <c r="AU13" s="1"/>
  <c r="Y7"/>
  <c r="AW7" s="1"/>
  <c r="Y15"/>
  <c r="AU15" s="1"/>
  <c r="Y12"/>
  <c r="Y20"/>
  <c r="AU20" s="1"/>
  <c r="Y21"/>
  <c r="Y22"/>
  <c r="AW22" s="1"/>
  <c r="Y23"/>
  <c r="Y24"/>
  <c r="AU24" s="1"/>
  <c r="Y25"/>
  <c r="Y26"/>
  <c r="AU26" s="1"/>
  <c r="Y27"/>
  <c r="AU27" s="1"/>
  <c r="Y28"/>
  <c r="AX28" s="1"/>
  <c r="Y29"/>
  <c r="BB29" s="1"/>
  <c r="Y30"/>
  <c r="AU30" s="1"/>
  <c r="Y31"/>
  <c r="Y32"/>
  <c r="Y33"/>
  <c r="Y34"/>
  <c r="AU34" s="1"/>
  <c r="Y35"/>
  <c r="Y36"/>
  <c r="AU36" s="1"/>
  <c r="Y37"/>
  <c r="AX37" s="1"/>
  <c r="Y38"/>
  <c r="AU38" s="1"/>
  <c r="Y39"/>
  <c r="AZ39" s="1"/>
  <c r="Y40"/>
  <c r="AW40" s="1"/>
  <c r="Y16"/>
  <c r="AU16" s="1"/>
  <c r="BD40"/>
  <c r="BD18"/>
  <c r="BD17"/>
  <c r="BD10"/>
  <c r="BD14"/>
  <c r="BD8"/>
  <c r="BD9"/>
  <c r="BD6"/>
  <c r="BD13"/>
  <c r="BD7"/>
  <c r="BD15"/>
  <c r="BD12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11"/>
  <c r="BD16"/>
  <c r="BC40"/>
  <c r="BC18"/>
  <c r="BC10"/>
  <c r="BC14"/>
  <c r="BC8"/>
  <c r="BC9"/>
  <c r="BC6"/>
  <c r="BC13"/>
  <c r="BC7"/>
  <c r="BC15"/>
  <c r="BC12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11"/>
  <c r="BC16"/>
  <c r="AU11"/>
  <c r="BA11"/>
  <c r="AY18"/>
  <c r="AZ10"/>
  <c r="BB14"/>
  <c r="AU12"/>
  <c r="AV12"/>
  <c r="AW12"/>
  <c r="AX12"/>
  <c r="AY12"/>
  <c r="AZ12"/>
  <c r="BA12"/>
  <c r="BB12"/>
  <c r="AV20"/>
  <c r="AW20"/>
  <c r="AX20"/>
  <c r="AZ20"/>
  <c r="BA20"/>
  <c r="BB20"/>
  <c r="AU21"/>
  <c r="AV21"/>
  <c r="AW21"/>
  <c r="AX21"/>
  <c r="AY21"/>
  <c r="AZ21"/>
  <c r="BA21"/>
  <c r="BB21"/>
  <c r="AV22"/>
  <c r="AZ22"/>
  <c r="AU23"/>
  <c r="AV23"/>
  <c r="AW23"/>
  <c r="AX23"/>
  <c r="AY23"/>
  <c r="AZ23"/>
  <c r="BA23"/>
  <c r="BB23"/>
  <c r="AV24"/>
  <c r="AW24"/>
  <c r="AX24"/>
  <c r="AZ24"/>
  <c r="BA24"/>
  <c r="BB24"/>
  <c r="AU25"/>
  <c r="AV25"/>
  <c r="AW25"/>
  <c r="AX25"/>
  <c r="BE25" s="1"/>
  <c r="AY25"/>
  <c r="AZ25"/>
  <c r="BA25"/>
  <c r="BB25"/>
  <c r="AX26"/>
  <c r="BB26"/>
  <c r="AY27"/>
  <c r="AZ27"/>
  <c r="BA27"/>
  <c r="BB27"/>
  <c r="AU28"/>
  <c r="AV28"/>
  <c r="AW28"/>
  <c r="AZ29"/>
  <c r="BA29"/>
  <c r="AU31"/>
  <c r="AV31"/>
  <c r="AW31"/>
  <c r="AX31"/>
  <c r="AY31"/>
  <c r="AZ31"/>
  <c r="BA31"/>
  <c r="BB31"/>
  <c r="AU32"/>
  <c r="AV32"/>
  <c r="AW32"/>
  <c r="AX32"/>
  <c r="AY32"/>
  <c r="AZ32"/>
  <c r="BA32"/>
  <c r="BB32"/>
  <c r="AU33"/>
  <c r="AV33"/>
  <c r="AW33"/>
  <c r="AX33"/>
  <c r="AY33"/>
  <c r="AZ33"/>
  <c r="BA33"/>
  <c r="BB33"/>
  <c r="AX34"/>
  <c r="BB34"/>
  <c r="AU35"/>
  <c r="AV35"/>
  <c r="AW35"/>
  <c r="AX35"/>
  <c r="AY35"/>
  <c r="AZ35"/>
  <c r="BA35"/>
  <c r="BB35"/>
  <c r="AY36"/>
  <c r="AZ36"/>
  <c r="BA36"/>
  <c r="BB36"/>
  <c r="AU37"/>
  <c r="AV37"/>
  <c r="AW37"/>
  <c r="AU39"/>
  <c r="AV39"/>
  <c r="AW39"/>
  <c r="AX39"/>
  <c r="AY39"/>
  <c r="BA39"/>
  <c r="BB39"/>
  <c r="AY40"/>
  <c r="BA40"/>
  <c r="BB40"/>
  <c r="AT40"/>
  <c r="AT39"/>
  <c r="AT18"/>
  <c r="AT14"/>
  <c r="AT12"/>
  <c r="AT20"/>
  <c r="AT21"/>
  <c r="AT22"/>
  <c r="AT23"/>
  <c r="AT24"/>
  <c r="AT25"/>
  <c r="AT27"/>
  <c r="AT31"/>
  <c r="AT32"/>
  <c r="AT33"/>
  <c r="AT35"/>
  <c r="AT36"/>
  <c r="BB8" l="1"/>
  <c r="BA8"/>
  <c r="AZ8"/>
  <c r="AX8"/>
  <c r="AW9"/>
  <c r="BB7"/>
  <c r="AW8"/>
  <c r="AT9"/>
  <c r="BA14"/>
  <c r="AZ7"/>
  <c r="AV8"/>
  <c r="AT8"/>
  <c r="BB9"/>
  <c r="AW14"/>
  <c r="AT7"/>
  <c r="AT13"/>
  <c r="AZ9"/>
  <c r="AV14"/>
  <c r="AX9"/>
  <c r="AX15"/>
  <c r="BB15"/>
  <c r="AT15"/>
  <c r="AY29"/>
  <c r="AZ40"/>
  <c r="AX29"/>
  <c r="AW29"/>
  <c r="AU29"/>
  <c r="AV40"/>
  <c r="BB37"/>
  <c r="AX36"/>
  <c r="BB28"/>
  <c r="AX27"/>
  <c r="AU40"/>
  <c r="BE40" s="1"/>
  <c r="BF40" s="1"/>
  <c r="BA37"/>
  <c r="AW36"/>
  <c r="BA28"/>
  <c r="AW27"/>
  <c r="AX40"/>
  <c r="AZ37"/>
  <c r="BE37" s="1"/>
  <c r="BF37" s="1"/>
  <c r="AV36"/>
  <c r="BE36" s="1"/>
  <c r="BF36" s="1"/>
  <c r="BB30"/>
  <c r="AZ28"/>
  <c r="BE28" s="1"/>
  <c r="BF28" s="1"/>
  <c r="AV27"/>
  <c r="BE27" s="1"/>
  <c r="BF27" s="1"/>
  <c r="AT29"/>
  <c r="AV29"/>
  <c r="BE29" s="1"/>
  <c r="BF29" s="1"/>
  <c r="AX38"/>
  <c r="AY37"/>
  <c r="AX30"/>
  <c r="AY28"/>
  <c r="BB38"/>
  <c r="AT28"/>
  <c r="AT37"/>
  <c r="AX13"/>
  <c r="AV13"/>
  <c r="BB13"/>
  <c r="AW13"/>
  <c r="BA13"/>
  <c r="AZ13"/>
  <c r="AZ6"/>
  <c r="AV6"/>
  <c r="BE33"/>
  <c r="AY7"/>
  <c r="AX7"/>
  <c r="AV7"/>
  <c r="AU7"/>
  <c r="AT11"/>
  <c r="AW17"/>
  <c r="AX14"/>
  <c r="AV10"/>
  <c r="AY11"/>
  <c r="AZ14"/>
  <c r="BB17"/>
  <c r="AY17"/>
  <c r="AT17"/>
  <c r="AU17"/>
  <c r="BA16"/>
  <c r="BA17"/>
  <c r="BB18"/>
  <c r="AX18"/>
  <c r="AW16"/>
  <c r="AY16"/>
  <c r="AZ16"/>
  <c r="AX11"/>
  <c r="BB11"/>
  <c r="AW11"/>
  <c r="AW18"/>
  <c r="BA18"/>
  <c r="AU18"/>
  <c r="AT38"/>
  <c r="AT34"/>
  <c r="AT30"/>
  <c r="AT26"/>
  <c r="AT6"/>
  <c r="AT10"/>
  <c r="BA38"/>
  <c r="AW38"/>
  <c r="BA34"/>
  <c r="AW34"/>
  <c r="BA30"/>
  <c r="AW30"/>
  <c r="BA26"/>
  <c r="AW26"/>
  <c r="AY22"/>
  <c r="AU22"/>
  <c r="BA15"/>
  <c r="AW15"/>
  <c r="AY6"/>
  <c r="AU6"/>
  <c r="AY10"/>
  <c r="AU10"/>
  <c r="AZ38"/>
  <c r="AV38"/>
  <c r="AZ34"/>
  <c r="AV34"/>
  <c r="BE34" s="1"/>
  <c r="AZ30"/>
  <c r="AV30"/>
  <c r="AZ26"/>
  <c r="AV26"/>
  <c r="BE26" s="1"/>
  <c r="BF26" s="1"/>
  <c r="BB22"/>
  <c r="AX22"/>
  <c r="AZ15"/>
  <c r="AV15"/>
  <c r="BB6"/>
  <c r="AX6"/>
  <c r="BB10"/>
  <c r="AX10"/>
  <c r="AY38"/>
  <c r="AY34"/>
  <c r="BE31"/>
  <c r="BF31" s="1"/>
  <c r="AY30"/>
  <c r="AY26"/>
  <c r="BA22"/>
  <c r="BE21"/>
  <c r="BF21" s="1"/>
  <c r="BE12"/>
  <c r="BF12" s="1"/>
  <c r="AY15"/>
  <c r="BA6"/>
  <c r="BA10"/>
  <c r="BE39"/>
  <c r="BF39" s="1"/>
  <c r="BE35"/>
  <c r="BF35" s="1"/>
  <c r="BE32"/>
  <c r="BF32" s="1"/>
  <c r="BF33"/>
  <c r="BE23"/>
  <c r="BF23" s="1"/>
  <c r="AV16"/>
  <c r="BF25"/>
  <c r="BA7"/>
  <c r="BA9"/>
  <c r="AV9"/>
  <c r="AX17"/>
  <c r="AY24"/>
  <c r="BE24" s="1"/>
  <c r="BF24" s="1"/>
  <c r="AY20"/>
  <c r="BE20" s="1"/>
  <c r="BF20" s="1"/>
  <c r="AY13"/>
  <c r="AY9"/>
  <c r="AY8"/>
  <c r="AY14"/>
  <c r="AZ17"/>
  <c r="AZ18"/>
  <c r="AZ11"/>
  <c r="AT16"/>
  <c r="AX16"/>
  <c r="BB16"/>
  <c r="BE8" l="1"/>
  <c r="BF8" s="1"/>
  <c r="BG20"/>
  <c r="BE14"/>
  <c r="BF14" s="1"/>
  <c r="BE7"/>
  <c r="BF7" s="1"/>
  <c r="BE13"/>
  <c r="BF13" s="1"/>
  <c r="BE15"/>
  <c r="BF15" s="1"/>
  <c r="BG36"/>
  <c r="BG40"/>
  <c r="BE38"/>
  <c r="BF38" s="1"/>
  <c r="BE6"/>
  <c r="BF6" s="1"/>
  <c r="BG39"/>
  <c r="BE30"/>
  <c r="BF30" s="1"/>
  <c r="BG30" s="1"/>
  <c r="BE10"/>
  <c r="BF10" s="1"/>
  <c r="BE18"/>
  <c r="BF18" s="1"/>
  <c r="BE11"/>
  <c r="BF11" s="1"/>
  <c r="BE17"/>
  <c r="BF17" s="1"/>
  <c r="BG22"/>
  <c r="BG26"/>
  <c r="BG38"/>
  <c r="BF34"/>
  <c r="BG34" s="1"/>
  <c r="BG32"/>
  <c r="BE22"/>
  <c r="BF22" s="1"/>
  <c r="BE16"/>
  <c r="BF16" s="1"/>
  <c r="BG27"/>
  <c r="BG28"/>
  <c r="BG37"/>
  <c r="BE9"/>
  <c r="BF9" s="1"/>
  <c r="BG21"/>
  <c r="BG24"/>
  <c r="BG23"/>
  <c r="BG25"/>
  <c r="BG18" l="1"/>
  <c r="BG14"/>
  <c r="BG16"/>
  <c r="BG15"/>
  <c r="BG19"/>
  <c r="BG17"/>
  <c r="BG31"/>
  <c r="BG29"/>
  <c r="BG33"/>
  <c r="BG13"/>
  <c r="BG8"/>
  <c r="BG9"/>
  <c r="BG10"/>
  <c r="BG11"/>
  <c r="BG35"/>
  <c r="BG12"/>
  <c r="BG6"/>
  <c r="BG7"/>
</calcChain>
</file>

<file path=xl/sharedStrings.xml><?xml version="1.0" encoding="utf-8"?>
<sst xmlns="http://schemas.openxmlformats.org/spreadsheetml/2006/main" count="60" uniqueCount="57">
  <si>
    <t>plachty</t>
  </si>
  <si>
    <t>jízda číslo</t>
  </si>
  <si>
    <t>OLOMOUC - AMERIKA</t>
  </si>
  <si>
    <t>o d e č t e n o</t>
  </si>
  <si>
    <t>jméno  přijmení</t>
  </si>
  <si>
    <t>Celk.
Poř.</t>
  </si>
  <si>
    <t>Oznacit bunky od tohoto sloupce</t>
  </si>
  <si>
    <t>po tento sloupec</t>
  </si>
  <si>
    <t>Řádky vybrat pouze ty kde jsou jména !!</t>
  </si>
  <si>
    <t>BODY
Celkem</t>
  </si>
  <si>
    <t>BODY
Skrtane</t>
  </si>
  <si>
    <t>1.</t>
  </si>
  <si>
    <t>2.</t>
  </si>
  <si>
    <t>3.</t>
  </si>
  <si>
    <t>BODY
Vysledne</t>
  </si>
  <si>
    <t>Hotovo :)</t>
  </si>
  <si>
    <t>Kontrola</t>
  </si>
  <si>
    <t>4.</t>
  </si>
  <si>
    <t>OK</t>
  </si>
  <si>
    <t>Shoda!</t>
  </si>
  <si>
    <t>Poslední sloupec hlídá shodu výsledných, škrtaných a nejvyšších škrtaných bodů:</t>
  </si>
  <si>
    <t>Výsledné, škrtané i nejvyšší škrtané body jsou shodné, je potřeba ručně rozhodnout o pořadí podle lepší první jízdy!!</t>
  </si>
  <si>
    <t>Nedošlo ke shodě, není potřeba ručně rozhodnout pořadí.</t>
  </si>
  <si>
    <t>Plachty</t>
  </si>
  <si>
    <t>27. - 28. června 2015</t>
  </si>
  <si>
    <t>Pozor, nutno zadávat ve formátu CZE xxx !!!</t>
  </si>
  <si>
    <t>Jiří Munclinger</t>
  </si>
  <si>
    <t>CZE 03</t>
  </si>
  <si>
    <t>Seřadit data podle "BODY Vysledne" (sloupec BF), následně podle "BODY Skrtane" (sloupec BE), pak podle nejvyššího škrtu (sloupec AU) a pak podle lepší první jízdy (sloupec E) - všechno vzestupně. Pozor, starší excely neumožní řadit podle více než 3 podmínek, nutný postup viz bod 3!!!</t>
  </si>
  <si>
    <t>Stanislav Kalaš</t>
  </si>
  <si>
    <t>Jaromír Sýkora</t>
  </si>
  <si>
    <t xml:space="preserve">Roman Mynář   </t>
  </si>
  <si>
    <t xml:space="preserve">Michal Sýkora  </t>
  </si>
  <si>
    <t xml:space="preserve">Petr Mlejnecký </t>
  </si>
  <si>
    <t xml:space="preserve">Radoš Křemen  </t>
  </si>
  <si>
    <t xml:space="preserve">Jan Hyk </t>
  </si>
  <si>
    <t xml:space="preserve">Stanislav Šereda  </t>
  </si>
  <si>
    <t>Jozef Jankovič</t>
  </si>
  <si>
    <t xml:space="preserve">Janette Němcová  </t>
  </si>
  <si>
    <t>CZE32</t>
  </si>
  <si>
    <t>CZE61</t>
  </si>
  <si>
    <t>CZE 131</t>
  </si>
  <si>
    <t>CZE 38</t>
  </si>
  <si>
    <t>CZE 132</t>
  </si>
  <si>
    <t xml:space="preserve">Zdeněk Pavlíček  </t>
  </si>
  <si>
    <t>CZE 176</t>
  </si>
  <si>
    <t>CZE 134</t>
  </si>
  <si>
    <t>SVK 16</t>
  </si>
  <si>
    <t>SVK 96</t>
  </si>
  <si>
    <t>SVK 102</t>
  </si>
  <si>
    <t>CZE 47</t>
  </si>
  <si>
    <t>CZE 12</t>
  </si>
  <si>
    <t>CZE 175</t>
  </si>
  <si>
    <t xml:space="preserve">Petr Hrušecký </t>
  </si>
  <si>
    <t>Marek Hrušecký</t>
  </si>
  <si>
    <t>Petr Hrušecký</t>
  </si>
  <si>
    <t>Olomoucký tvarůžek 14. - 15. 5. 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</si>
</sst>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sz val="14"/>
      <color indexed="1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15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/>
    <xf numFmtId="0" fontId="7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/>
    <xf numFmtId="0" fontId="6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20" xfId="0" applyFont="1" applyFill="1" applyBorder="1"/>
    <xf numFmtId="0" fontId="10" fillId="8" borderId="33" xfId="0" applyFont="1" applyFill="1" applyBorder="1"/>
    <xf numFmtId="0" fontId="10" fillId="2" borderId="20" xfId="0" applyFont="1" applyFill="1" applyBorder="1" applyAlignment="1">
      <alignment horizontal="center"/>
    </xf>
    <xf numFmtId="0" fontId="10" fillId="0" borderId="21" xfId="0" applyFont="1" applyBorder="1"/>
    <xf numFmtId="0" fontId="10" fillId="4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" xfId="0" applyFont="1" applyFill="1" applyBorder="1"/>
    <xf numFmtId="0" fontId="10" fillId="0" borderId="16" xfId="0" applyFont="1" applyFill="1" applyBorder="1"/>
    <xf numFmtId="0" fontId="10" fillId="0" borderId="10" xfId="0" applyFont="1" applyFill="1" applyBorder="1"/>
    <xf numFmtId="0" fontId="10" fillId="0" borderId="3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12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2" xfId="0" applyFont="1" applyFill="1" applyBorder="1"/>
    <xf numFmtId="0" fontId="10" fillId="0" borderId="15" xfId="0" applyFont="1" applyFill="1" applyBorder="1"/>
    <xf numFmtId="0" fontId="10" fillId="0" borderId="18" xfId="0" applyFont="1" applyFill="1" applyBorder="1"/>
    <xf numFmtId="0" fontId="10" fillId="0" borderId="24" xfId="0" applyFont="1" applyFill="1" applyBorder="1"/>
    <xf numFmtId="0" fontId="10" fillId="0" borderId="4" xfId="0" applyFont="1" applyFill="1" applyBorder="1" applyAlignment="1">
      <alignment horizontal="center"/>
    </xf>
    <xf numFmtId="0" fontId="10" fillId="8" borderId="34" xfId="0" applyFont="1" applyFill="1" applyBorder="1"/>
    <xf numFmtId="0" fontId="10" fillId="2" borderId="2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5" xfId="0" applyFont="1" applyBorder="1"/>
    <xf numFmtId="0" fontId="11" fillId="0" borderId="36" xfId="0" applyFont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2" fillId="9" borderId="5" xfId="0" applyFont="1" applyFill="1" applyBorder="1" applyAlignment="1">
      <alignment horizontal="left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0" fontId="11" fillId="0" borderId="31" xfId="0" applyFont="1" applyBorder="1" applyAlignment="1">
      <alignment horizontal="center" wrapText="1"/>
    </xf>
    <xf numFmtId="0" fontId="11" fillId="0" borderId="32" xfId="0" applyFont="1" applyBorder="1" applyAlignment="1">
      <alignment horizontal="center"/>
    </xf>
    <xf numFmtId="0" fontId="11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5" xfId="0" applyFont="1" applyBorder="1" applyAlignment="1">
      <alignment horizontal="center"/>
    </xf>
  </cellXfs>
  <cellStyles count="1">
    <cellStyle name="normální" xfId="0" builtinId="0"/>
  </cellStyles>
  <dxfs count="3"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259777</xdr:colOff>
      <xdr:row>40</xdr:row>
      <xdr:rowOff>103912</xdr:rowOff>
    </xdr:from>
    <xdr:to>
      <xdr:col>3</xdr:col>
      <xdr:colOff>389660</xdr:colOff>
      <xdr:row>41</xdr:row>
      <xdr:rowOff>103909</xdr:rowOff>
    </xdr:to>
    <xdr:cxnSp macro="">
      <xdr:nvCxnSpPr>
        <xdr:cNvPr id="3" name="Pravoúhlá spojnice 2"/>
        <xdr:cNvCxnSpPr/>
      </xdr:nvCxnSpPr>
      <xdr:spPr>
        <a:xfrm rot="16200000" flipV="1">
          <a:off x="2524129" y="7182719"/>
          <a:ext cx="173179" cy="129883"/>
        </a:xfrm>
        <a:prstGeom prst="bentConnector3">
          <a:avLst>
            <a:gd name="adj1" fmla="val -1"/>
          </a:avLst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I52"/>
  <sheetViews>
    <sheetView tabSelected="1" zoomScaleNormal="100" workbookViewId="0">
      <selection activeCell="D2" sqref="D2"/>
    </sheetView>
  </sheetViews>
  <sheetFormatPr defaultRowHeight="15"/>
  <cols>
    <col min="1" max="1" width="7.140625" customWidth="1"/>
    <col min="2" max="2" width="6.28515625" customWidth="1"/>
    <col min="3" max="3" width="20.85546875" style="7" customWidth="1"/>
    <col min="4" max="4" width="9.42578125" style="1" customWidth="1"/>
    <col min="5" max="24" width="5.7109375" style="1" customWidth="1"/>
    <col min="25" max="45" width="5.140625" style="1" hidden="1" customWidth="1"/>
    <col min="46" max="46" width="9.140625" style="1"/>
    <col min="47" max="54" width="5.7109375" customWidth="1"/>
    <col min="55" max="55" width="23" customWidth="1"/>
    <col min="56" max="56" width="9.5703125" style="1" customWidth="1"/>
    <col min="57" max="57" width="9.140625" style="1"/>
    <col min="58" max="58" width="9.5703125" style="1" customWidth="1"/>
    <col min="59" max="59" width="8.7109375" customWidth="1"/>
    <col min="60" max="60" width="6.28515625" customWidth="1"/>
  </cols>
  <sheetData>
    <row r="2" spans="1:61" ht="15.75">
      <c r="D2" s="8" t="s">
        <v>56</v>
      </c>
      <c r="AD2" s="4"/>
      <c r="AE2" s="9" t="s">
        <v>24</v>
      </c>
      <c r="AF2" s="9"/>
      <c r="AI2" s="2"/>
      <c r="AJ2" s="2" t="s">
        <v>2</v>
      </c>
      <c r="AK2" s="2"/>
      <c r="AL2" s="2"/>
      <c r="AM2" s="2"/>
      <c r="AN2" s="2"/>
      <c r="AO2" s="2"/>
      <c r="AP2" s="2"/>
    </row>
    <row r="3" spans="1:61" ht="16.5" thickBot="1">
      <c r="A3" s="29"/>
      <c r="B3" s="29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29"/>
      <c r="AV3" s="29"/>
      <c r="AW3" s="29"/>
      <c r="AX3" s="29"/>
      <c r="AY3" s="29"/>
      <c r="AZ3" s="29"/>
      <c r="BA3" s="29"/>
      <c r="BB3" s="29"/>
      <c r="BC3" s="29"/>
      <c r="BD3" s="36"/>
      <c r="BE3" s="36"/>
      <c r="BF3" s="36"/>
      <c r="BG3" s="29"/>
      <c r="BH3" s="29"/>
      <c r="BI3" s="29"/>
    </row>
    <row r="4" spans="1:61" ht="15.75" customHeight="1" thickTop="1" thickBot="1">
      <c r="A4" s="29"/>
      <c r="B4" s="90" t="s">
        <v>5</v>
      </c>
      <c r="C4" s="92" t="s">
        <v>4</v>
      </c>
      <c r="D4" s="99" t="s">
        <v>0</v>
      </c>
      <c r="E4" s="103" t="s">
        <v>1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5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97" t="s">
        <v>9</v>
      </c>
      <c r="AU4" s="101" t="s">
        <v>3</v>
      </c>
      <c r="AV4" s="102"/>
      <c r="AW4" s="102"/>
      <c r="AX4" s="102"/>
      <c r="AY4" s="102"/>
      <c r="AZ4" s="102"/>
      <c r="BA4" s="102"/>
      <c r="BB4" s="102"/>
      <c r="BC4" s="92" t="s">
        <v>4</v>
      </c>
      <c r="BD4" s="99" t="s">
        <v>0</v>
      </c>
      <c r="BE4" s="95" t="s">
        <v>10</v>
      </c>
      <c r="BF4" s="97" t="s">
        <v>14</v>
      </c>
      <c r="BG4" s="94" t="s">
        <v>16</v>
      </c>
      <c r="BH4" s="90" t="s">
        <v>5</v>
      </c>
      <c r="BI4" s="29"/>
    </row>
    <row r="5" spans="1:61" ht="17.25" thickTop="1" thickBot="1">
      <c r="A5" s="29"/>
      <c r="B5" s="91"/>
      <c r="C5" s="93"/>
      <c r="D5" s="98"/>
      <c r="E5" s="30">
        <v>1</v>
      </c>
      <c r="F5" s="31">
        <v>2</v>
      </c>
      <c r="G5" s="31">
        <v>3</v>
      </c>
      <c r="H5" s="31">
        <v>4</v>
      </c>
      <c r="I5" s="31">
        <v>5</v>
      </c>
      <c r="J5" s="31">
        <v>6</v>
      </c>
      <c r="K5" s="31">
        <v>7</v>
      </c>
      <c r="L5" s="31">
        <v>8</v>
      </c>
      <c r="M5" s="31">
        <v>9</v>
      </c>
      <c r="N5" s="31">
        <v>10</v>
      </c>
      <c r="O5" s="31">
        <v>11</v>
      </c>
      <c r="P5" s="84">
        <v>12</v>
      </c>
      <c r="Q5" s="34">
        <v>13</v>
      </c>
      <c r="R5" s="31">
        <v>14</v>
      </c>
      <c r="S5" s="31">
        <v>15</v>
      </c>
      <c r="T5" s="31">
        <v>16</v>
      </c>
      <c r="U5" s="31">
        <v>17</v>
      </c>
      <c r="V5" s="31">
        <v>18</v>
      </c>
      <c r="W5" s="31">
        <v>19</v>
      </c>
      <c r="X5" s="32">
        <v>20</v>
      </c>
      <c r="Y5" s="33" t="s">
        <v>23</v>
      </c>
      <c r="Z5" s="34">
        <v>21</v>
      </c>
      <c r="AA5" s="31">
        <v>22</v>
      </c>
      <c r="AB5" s="31">
        <v>23</v>
      </c>
      <c r="AC5" s="31">
        <v>24</v>
      </c>
      <c r="AD5" s="31">
        <v>25</v>
      </c>
      <c r="AE5" s="31">
        <v>26</v>
      </c>
      <c r="AF5" s="31">
        <v>27</v>
      </c>
      <c r="AG5" s="31">
        <v>28</v>
      </c>
      <c r="AH5" s="31">
        <v>29</v>
      </c>
      <c r="AI5" s="31">
        <v>30</v>
      </c>
      <c r="AJ5" s="31">
        <v>31</v>
      </c>
      <c r="AK5" s="31">
        <v>32</v>
      </c>
      <c r="AL5" s="31">
        <v>33</v>
      </c>
      <c r="AM5" s="31">
        <v>34</v>
      </c>
      <c r="AN5" s="31">
        <v>35</v>
      </c>
      <c r="AO5" s="31">
        <v>36</v>
      </c>
      <c r="AP5" s="31">
        <v>37</v>
      </c>
      <c r="AQ5" s="31">
        <v>38</v>
      </c>
      <c r="AR5" s="31">
        <v>39</v>
      </c>
      <c r="AS5" s="32">
        <v>40</v>
      </c>
      <c r="AT5" s="98"/>
      <c r="AU5" s="34">
        <v>1</v>
      </c>
      <c r="AV5" s="34">
        <v>2</v>
      </c>
      <c r="AW5" s="34">
        <v>3</v>
      </c>
      <c r="AX5" s="34">
        <v>4</v>
      </c>
      <c r="AY5" s="34">
        <v>5</v>
      </c>
      <c r="AZ5" s="34">
        <v>6</v>
      </c>
      <c r="BA5" s="34">
        <v>7</v>
      </c>
      <c r="BB5" s="32">
        <v>8</v>
      </c>
      <c r="BC5" s="93"/>
      <c r="BD5" s="98"/>
      <c r="BE5" s="96"/>
      <c r="BF5" s="100"/>
      <c r="BG5" s="94"/>
      <c r="BH5" s="91"/>
      <c r="BI5" s="29"/>
    </row>
    <row r="6" spans="1:61" ht="14.1" customHeight="1" thickTop="1" thickBot="1">
      <c r="A6" s="29"/>
      <c r="B6" s="37">
        <v>1</v>
      </c>
      <c r="C6" s="61" t="s">
        <v>33</v>
      </c>
      <c r="D6" s="62" t="s">
        <v>45</v>
      </c>
      <c r="E6" s="40">
        <v>2</v>
      </c>
      <c r="F6" s="41">
        <v>5</v>
      </c>
      <c r="G6" s="41">
        <v>2</v>
      </c>
      <c r="H6" s="41">
        <v>1</v>
      </c>
      <c r="I6" s="41">
        <v>1</v>
      </c>
      <c r="J6" s="41">
        <v>4</v>
      </c>
      <c r="K6" s="41">
        <v>1</v>
      </c>
      <c r="L6" s="41">
        <v>1</v>
      </c>
      <c r="M6" s="41">
        <v>2</v>
      </c>
      <c r="N6" s="41">
        <v>5</v>
      </c>
      <c r="O6" s="41">
        <v>1</v>
      </c>
      <c r="P6" s="85">
        <v>1</v>
      </c>
      <c r="Q6" s="44">
        <v>9</v>
      </c>
      <c r="R6" s="41">
        <v>3</v>
      </c>
      <c r="S6" s="41">
        <v>1</v>
      </c>
      <c r="T6" s="41">
        <v>1</v>
      </c>
      <c r="U6" s="41">
        <v>1</v>
      </c>
      <c r="V6" s="41">
        <v>3</v>
      </c>
      <c r="W6" s="41">
        <v>1</v>
      </c>
      <c r="X6" s="42">
        <v>1</v>
      </c>
      <c r="Y6" s="43" t="str">
        <f t="shared" ref="Y6:Y19" si="0">D6</f>
        <v>CZE 176</v>
      </c>
      <c r="Z6" s="44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2"/>
      <c r="AT6" s="43">
        <f t="shared" ref="AT6:AT19" si="1">SUM(E6:AS6)</f>
        <v>46</v>
      </c>
      <c r="AU6" s="45">
        <f t="shared" ref="AU6:AU19" si="2">IF(COUNT(E6:AS6)&gt;=5,LARGE(E6:AS6,1),0)</f>
        <v>9</v>
      </c>
      <c r="AV6" s="46">
        <f t="shared" ref="AV6:AV19" si="3">IF(COUNT(E6:AS6)&gt;=10,LARGE(E6:AS6,2),0)</f>
        <v>5</v>
      </c>
      <c r="AW6" s="46">
        <f t="shared" ref="AW6:AW19" si="4">IF(COUNT(E6:AS6)&gt;=15,LARGE(E6:AS6,3),0)</f>
        <v>5</v>
      </c>
      <c r="AX6" s="46">
        <f t="shared" ref="AX6:AX19" si="5">IF(COUNT(E6:AS6)&gt;=20,LARGE(E6:AS6,4),0)</f>
        <v>4</v>
      </c>
      <c r="AY6" s="46">
        <f t="shared" ref="AY6:AY19" si="6">IF(COUNT(E6:AS6)&gt;=25,LARGE(E6:AS6,5),0)</f>
        <v>0</v>
      </c>
      <c r="AZ6" s="46">
        <f t="shared" ref="AZ6:AZ19" si="7">IF(COUNT(E6:AS6)&gt;=30,LARGE(E6:AS6,6),0)</f>
        <v>0</v>
      </c>
      <c r="BA6" s="46">
        <f t="shared" ref="BA6:BA19" si="8">IF(COUNT(E6:AS6)&gt;=35,LARGE(E6:AS6,7),0)</f>
        <v>0</v>
      </c>
      <c r="BB6" s="47">
        <f t="shared" ref="BB6:BB19" si="9">IF(COUNT(E6:AS6)&gt;=40,LARGE(E6:AS6,8),0)</f>
        <v>0</v>
      </c>
      <c r="BC6" s="48" t="str">
        <f t="shared" ref="BC6:BC18" si="10">C6</f>
        <v xml:space="preserve">Petr Mlejnecký </v>
      </c>
      <c r="BD6" s="43" t="str">
        <f t="shared" ref="BD6:BD18" si="11">D6</f>
        <v>CZE 176</v>
      </c>
      <c r="BE6" s="49">
        <f t="shared" ref="BE6:BE19" si="12">SUM(AU6:BB6)</f>
        <v>23</v>
      </c>
      <c r="BF6" s="50">
        <f t="shared" ref="BF6:BF19" si="13">AT6-BE6</f>
        <v>23</v>
      </c>
      <c r="BG6" s="51" t="str">
        <f t="shared" ref="BG6:BG11" si="14">IF(OR(AND(BF6=BF7,BE6=BE7,AU6=AU7),AND(BF6=BF5,BE6=BE5,AU6=AU5)),"Shoda!","OK")</f>
        <v>OK</v>
      </c>
      <c r="BH6" s="37">
        <v>1</v>
      </c>
      <c r="BI6" s="29"/>
    </row>
    <row r="7" spans="1:61" ht="14.1" customHeight="1" thickTop="1" thickBot="1">
      <c r="A7" s="29"/>
      <c r="B7" s="52">
        <v>2</v>
      </c>
      <c r="C7" s="38" t="s">
        <v>44</v>
      </c>
      <c r="D7" s="39" t="s">
        <v>51</v>
      </c>
      <c r="E7" s="40">
        <v>1</v>
      </c>
      <c r="F7" s="41">
        <v>3</v>
      </c>
      <c r="G7" s="41">
        <v>4</v>
      </c>
      <c r="H7" s="41">
        <v>3</v>
      </c>
      <c r="I7" s="41">
        <v>5</v>
      </c>
      <c r="J7" s="41">
        <v>6</v>
      </c>
      <c r="K7" s="41">
        <v>3</v>
      </c>
      <c r="L7" s="41">
        <v>7</v>
      </c>
      <c r="M7" s="41">
        <v>4</v>
      </c>
      <c r="N7" s="41">
        <v>2</v>
      </c>
      <c r="O7" s="41">
        <v>7</v>
      </c>
      <c r="P7" s="86">
        <v>4</v>
      </c>
      <c r="Q7" s="44">
        <v>1</v>
      </c>
      <c r="R7" s="41">
        <v>1</v>
      </c>
      <c r="S7" s="41">
        <v>2</v>
      </c>
      <c r="T7" s="41">
        <v>2</v>
      </c>
      <c r="U7" s="41">
        <v>5</v>
      </c>
      <c r="V7" s="41">
        <v>1</v>
      </c>
      <c r="W7" s="41">
        <v>4</v>
      </c>
      <c r="X7" s="42">
        <v>2</v>
      </c>
      <c r="Y7" s="43" t="str">
        <f t="shared" si="0"/>
        <v>CZE 12</v>
      </c>
      <c r="Z7" s="44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2"/>
      <c r="AT7" s="43">
        <f t="shared" si="1"/>
        <v>67</v>
      </c>
      <c r="AU7" s="45">
        <f t="shared" si="2"/>
        <v>7</v>
      </c>
      <c r="AV7" s="55">
        <f t="shared" si="3"/>
        <v>7</v>
      </c>
      <c r="AW7" s="55">
        <f t="shared" si="4"/>
        <v>6</v>
      </c>
      <c r="AX7" s="55">
        <f t="shared" si="5"/>
        <v>5</v>
      </c>
      <c r="AY7" s="55">
        <f t="shared" si="6"/>
        <v>0</v>
      </c>
      <c r="AZ7" s="55">
        <f t="shared" si="7"/>
        <v>0</v>
      </c>
      <c r="BA7" s="55">
        <f t="shared" si="8"/>
        <v>0</v>
      </c>
      <c r="BB7" s="56">
        <f t="shared" si="9"/>
        <v>0</v>
      </c>
      <c r="BC7" s="57" t="str">
        <f t="shared" si="10"/>
        <v xml:space="preserve">Zdeněk Pavlíček  </v>
      </c>
      <c r="BD7" s="43" t="str">
        <f t="shared" si="11"/>
        <v>CZE 12</v>
      </c>
      <c r="BE7" s="49">
        <f t="shared" si="12"/>
        <v>25</v>
      </c>
      <c r="BF7" s="50">
        <f t="shared" si="13"/>
        <v>42</v>
      </c>
      <c r="BG7" s="51" t="str">
        <f t="shared" si="14"/>
        <v>OK</v>
      </c>
      <c r="BH7" s="52">
        <v>2</v>
      </c>
      <c r="BI7" s="29"/>
    </row>
    <row r="8" spans="1:61" ht="14.1" customHeight="1" thickTop="1" thickBot="1">
      <c r="A8" s="29"/>
      <c r="B8" s="59">
        <v>3</v>
      </c>
      <c r="C8" s="38" t="s">
        <v>37</v>
      </c>
      <c r="D8" s="39" t="s">
        <v>47</v>
      </c>
      <c r="E8" s="40">
        <v>7</v>
      </c>
      <c r="F8" s="41">
        <v>2</v>
      </c>
      <c r="G8" s="41">
        <v>6</v>
      </c>
      <c r="H8" s="41">
        <v>4</v>
      </c>
      <c r="I8" s="41">
        <v>7</v>
      </c>
      <c r="J8" s="41">
        <v>1</v>
      </c>
      <c r="K8" s="41">
        <v>7</v>
      </c>
      <c r="L8" s="41">
        <v>3</v>
      </c>
      <c r="M8" s="41">
        <v>3</v>
      </c>
      <c r="N8" s="41">
        <v>1</v>
      </c>
      <c r="O8" s="41">
        <v>4</v>
      </c>
      <c r="P8" s="86">
        <v>3</v>
      </c>
      <c r="Q8" s="44">
        <v>6</v>
      </c>
      <c r="R8" s="41">
        <v>4</v>
      </c>
      <c r="S8" s="41">
        <v>3</v>
      </c>
      <c r="T8" s="41">
        <v>4</v>
      </c>
      <c r="U8" s="41">
        <v>4</v>
      </c>
      <c r="V8" s="41">
        <v>4</v>
      </c>
      <c r="W8" s="41">
        <v>3</v>
      </c>
      <c r="X8" s="42">
        <v>4</v>
      </c>
      <c r="Y8" s="43" t="str">
        <f t="shared" si="0"/>
        <v>SVK 16</v>
      </c>
      <c r="Z8" s="44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2"/>
      <c r="AT8" s="43">
        <f t="shared" si="1"/>
        <v>80</v>
      </c>
      <c r="AU8" s="45">
        <f t="shared" si="2"/>
        <v>7</v>
      </c>
      <c r="AV8" s="55">
        <f t="shared" si="3"/>
        <v>7</v>
      </c>
      <c r="AW8" s="55">
        <f t="shared" si="4"/>
        <v>7</v>
      </c>
      <c r="AX8" s="55">
        <f t="shared" si="5"/>
        <v>6</v>
      </c>
      <c r="AY8" s="55">
        <f t="shared" si="6"/>
        <v>0</v>
      </c>
      <c r="AZ8" s="55">
        <f t="shared" si="7"/>
        <v>0</v>
      </c>
      <c r="BA8" s="55">
        <f t="shared" si="8"/>
        <v>0</v>
      </c>
      <c r="BB8" s="56">
        <f t="shared" si="9"/>
        <v>0</v>
      </c>
      <c r="BC8" s="57" t="str">
        <f t="shared" si="10"/>
        <v>Jozef Jankovič</v>
      </c>
      <c r="BD8" s="43" t="str">
        <f t="shared" si="11"/>
        <v>SVK 16</v>
      </c>
      <c r="BE8" s="49">
        <f t="shared" si="12"/>
        <v>27</v>
      </c>
      <c r="BF8" s="50">
        <f t="shared" si="13"/>
        <v>53</v>
      </c>
      <c r="BG8" s="51" t="str">
        <f t="shared" si="14"/>
        <v>OK</v>
      </c>
      <c r="BH8" s="59">
        <v>3</v>
      </c>
      <c r="BI8" s="29"/>
    </row>
    <row r="9" spans="1:61" ht="14.1" customHeight="1" thickTop="1" thickBot="1">
      <c r="A9" s="29"/>
      <c r="B9" s="43">
        <v>4</v>
      </c>
      <c r="C9" s="38" t="s">
        <v>32</v>
      </c>
      <c r="D9" s="39" t="s">
        <v>42</v>
      </c>
      <c r="E9" s="40">
        <v>6</v>
      </c>
      <c r="F9" s="41">
        <v>6</v>
      </c>
      <c r="G9" s="41">
        <v>5</v>
      </c>
      <c r="H9" s="41">
        <v>8</v>
      </c>
      <c r="I9" s="41">
        <v>2</v>
      </c>
      <c r="J9" s="41">
        <v>3</v>
      </c>
      <c r="K9" s="41">
        <v>13</v>
      </c>
      <c r="L9" s="41">
        <v>8</v>
      </c>
      <c r="M9" s="41">
        <v>1</v>
      </c>
      <c r="N9" s="41">
        <v>6</v>
      </c>
      <c r="O9" s="41">
        <v>2</v>
      </c>
      <c r="P9" s="86">
        <v>2</v>
      </c>
      <c r="Q9" s="44">
        <v>8</v>
      </c>
      <c r="R9" s="41">
        <v>5</v>
      </c>
      <c r="S9" s="41">
        <v>5</v>
      </c>
      <c r="T9" s="41">
        <v>3</v>
      </c>
      <c r="U9" s="41">
        <v>8</v>
      </c>
      <c r="V9" s="41">
        <v>7</v>
      </c>
      <c r="W9" s="41">
        <v>5</v>
      </c>
      <c r="X9" s="42">
        <v>3</v>
      </c>
      <c r="Y9" s="43" t="str">
        <f t="shared" si="0"/>
        <v>CZE 38</v>
      </c>
      <c r="Z9" s="44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2"/>
      <c r="AT9" s="43">
        <f t="shared" si="1"/>
        <v>106</v>
      </c>
      <c r="AU9" s="45">
        <f t="shared" si="2"/>
        <v>13</v>
      </c>
      <c r="AV9" s="55">
        <f t="shared" si="3"/>
        <v>8</v>
      </c>
      <c r="AW9" s="55">
        <f t="shared" si="4"/>
        <v>8</v>
      </c>
      <c r="AX9" s="55">
        <f t="shared" si="5"/>
        <v>8</v>
      </c>
      <c r="AY9" s="55">
        <f t="shared" si="6"/>
        <v>0</v>
      </c>
      <c r="AZ9" s="55">
        <f t="shared" si="7"/>
        <v>0</v>
      </c>
      <c r="BA9" s="55">
        <f t="shared" si="8"/>
        <v>0</v>
      </c>
      <c r="BB9" s="56">
        <f t="shared" si="9"/>
        <v>0</v>
      </c>
      <c r="BC9" s="57" t="str">
        <f t="shared" si="10"/>
        <v xml:space="preserve">Michal Sýkora  </v>
      </c>
      <c r="BD9" s="43" t="str">
        <f t="shared" si="11"/>
        <v>CZE 38</v>
      </c>
      <c r="BE9" s="49">
        <f t="shared" si="12"/>
        <v>37</v>
      </c>
      <c r="BF9" s="50">
        <f t="shared" si="13"/>
        <v>69</v>
      </c>
      <c r="BG9" s="51" t="str">
        <f t="shared" si="14"/>
        <v>OK</v>
      </c>
      <c r="BH9" s="43">
        <v>4</v>
      </c>
      <c r="BI9" s="29"/>
    </row>
    <row r="10" spans="1:61" ht="14.1" customHeight="1" thickTop="1" thickBot="1">
      <c r="A10" s="29"/>
      <c r="B10" s="60">
        <v>5</v>
      </c>
      <c r="C10" s="38" t="s">
        <v>26</v>
      </c>
      <c r="D10" s="39" t="s">
        <v>27</v>
      </c>
      <c r="E10" s="40">
        <v>5</v>
      </c>
      <c r="F10" s="41">
        <v>7</v>
      </c>
      <c r="G10" s="41">
        <v>3</v>
      </c>
      <c r="H10" s="41">
        <v>6</v>
      </c>
      <c r="I10" s="41">
        <v>4</v>
      </c>
      <c r="J10" s="41">
        <v>5</v>
      </c>
      <c r="K10" s="41">
        <v>4</v>
      </c>
      <c r="L10" s="41">
        <v>4</v>
      </c>
      <c r="M10" s="41">
        <v>6</v>
      </c>
      <c r="N10" s="41">
        <v>9</v>
      </c>
      <c r="O10" s="41">
        <v>6</v>
      </c>
      <c r="P10" s="86">
        <v>9</v>
      </c>
      <c r="Q10" s="44">
        <v>2</v>
      </c>
      <c r="R10" s="41">
        <v>2</v>
      </c>
      <c r="S10" s="41">
        <v>8</v>
      </c>
      <c r="T10" s="41">
        <v>8</v>
      </c>
      <c r="U10" s="41">
        <v>2</v>
      </c>
      <c r="V10" s="41">
        <v>8</v>
      </c>
      <c r="W10" s="41">
        <v>2</v>
      </c>
      <c r="X10" s="42">
        <v>8</v>
      </c>
      <c r="Y10" s="43" t="str">
        <f t="shared" si="0"/>
        <v>CZE 03</v>
      </c>
      <c r="Z10" s="44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2"/>
      <c r="AT10" s="43">
        <f t="shared" si="1"/>
        <v>108</v>
      </c>
      <c r="AU10" s="45">
        <f t="shared" si="2"/>
        <v>9</v>
      </c>
      <c r="AV10" s="55">
        <f t="shared" si="3"/>
        <v>9</v>
      </c>
      <c r="AW10" s="55">
        <f t="shared" si="4"/>
        <v>8</v>
      </c>
      <c r="AX10" s="55">
        <f t="shared" si="5"/>
        <v>8</v>
      </c>
      <c r="AY10" s="55">
        <f t="shared" si="6"/>
        <v>0</v>
      </c>
      <c r="AZ10" s="55">
        <f t="shared" si="7"/>
        <v>0</v>
      </c>
      <c r="BA10" s="55">
        <f t="shared" si="8"/>
        <v>0</v>
      </c>
      <c r="BB10" s="56">
        <f t="shared" si="9"/>
        <v>0</v>
      </c>
      <c r="BC10" s="57" t="str">
        <f t="shared" si="10"/>
        <v>Jiří Munclinger</v>
      </c>
      <c r="BD10" s="43" t="str">
        <f t="shared" si="11"/>
        <v>CZE 03</v>
      </c>
      <c r="BE10" s="49">
        <f t="shared" si="12"/>
        <v>34</v>
      </c>
      <c r="BF10" s="50">
        <f t="shared" si="13"/>
        <v>74</v>
      </c>
      <c r="BG10" s="51" t="str">
        <f t="shared" si="14"/>
        <v>OK</v>
      </c>
      <c r="BH10" s="60">
        <v>5</v>
      </c>
      <c r="BI10" s="29"/>
    </row>
    <row r="11" spans="1:61" ht="14.1" customHeight="1" thickTop="1" thickBot="1">
      <c r="A11" s="29"/>
      <c r="B11" s="43">
        <v>6</v>
      </c>
      <c r="C11" s="38" t="s">
        <v>36</v>
      </c>
      <c r="D11" s="39" t="s">
        <v>40</v>
      </c>
      <c r="E11" s="40">
        <v>3</v>
      </c>
      <c r="F11" s="41">
        <v>1</v>
      </c>
      <c r="G11" s="41">
        <v>7</v>
      </c>
      <c r="H11" s="41">
        <v>5</v>
      </c>
      <c r="I11" s="41">
        <v>6</v>
      </c>
      <c r="J11" s="41">
        <v>7</v>
      </c>
      <c r="K11" s="41">
        <v>2</v>
      </c>
      <c r="L11" s="41">
        <v>5</v>
      </c>
      <c r="M11" s="41">
        <v>5</v>
      </c>
      <c r="N11" s="41">
        <v>8</v>
      </c>
      <c r="O11" s="41">
        <v>3</v>
      </c>
      <c r="P11" s="86">
        <v>5</v>
      </c>
      <c r="Q11" s="44">
        <v>12</v>
      </c>
      <c r="R11" s="41">
        <v>11</v>
      </c>
      <c r="S11" s="41">
        <v>7</v>
      </c>
      <c r="T11" s="41">
        <v>5</v>
      </c>
      <c r="U11" s="41">
        <v>6</v>
      </c>
      <c r="V11" s="41">
        <v>2</v>
      </c>
      <c r="W11" s="41">
        <v>7</v>
      </c>
      <c r="X11" s="42">
        <v>9</v>
      </c>
      <c r="Y11" s="43" t="str">
        <f t="shared" si="0"/>
        <v>CZE61</v>
      </c>
      <c r="Z11" s="44"/>
      <c r="AA11" s="41"/>
      <c r="AB11" s="41"/>
      <c r="AC11" s="41"/>
      <c r="AD11" s="41"/>
      <c r="AE11" s="41"/>
      <c r="AF11" s="41"/>
      <c r="AG11" s="41"/>
      <c r="AH11" s="41"/>
      <c r="AI11" s="41"/>
      <c r="AJ11" s="53"/>
      <c r="AK11" s="53"/>
      <c r="AL11" s="53"/>
      <c r="AM11" s="53"/>
      <c r="AN11" s="53"/>
      <c r="AO11" s="53"/>
      <c r="AP11" s="53"/>
      <c r="AQ11" s="53"/>
      <c r="AR11" s="53"/>
      <c r="AS11" s="54"/>
      <c r="AT11" s="43">
        <f t="shared" si="1"/>
        <v>116</v>
      </c>
      <c r="AU11" s="45">
        <f t="shared" si="2"/>
        <v>12</v>
      </c>
      <c r="AV11" s="55">
        <f t="shared" si="3"/>
        <v>11</v>
      </c>
      <c r="AW11" s="55">
        <f t="shared" si="4"/>
        <v>9</v>
      </c>
      <c r="AX11" s="55">
        <f t="shared" si="5"/>
        <v>8</v>
      </c>
      <c r="AY11" s="55">
        <f t="shared" si="6"/>
        <v>0</v>
      </c>
      <c r="AZ11" s="55">
        <f t="shared" si="7"/>
        <v>0</v>
      </c>
      <c r="BA11" s="55">
        <f t="shared" si="8"/>
        <v>0</v>
      </c>
      <c r="BB11" s="56">
        <f t="shared" si="9"/>
        <v>0</v>
      </c>
      <c r="BC11" s="57" t="str">
        <f t="shared" si="10"/>
        <v xml:space="preserve">Stanislav Šereda  </v>
      </c>
      <c r="BD11" s="43" t="str">
        <f t="shared" si="11"/>
        <v>CZE61</v>
      </c>
      <c r="BE11" s="49">
        <f t="shared" si="12"/>
        <v>40</v>
      </c>
      <c r="BF11" s="50">
        <f t="shared" si="13"/>
        <v>76</v>
      </c>
      <c r="BG11" s="51" t="str">
        <f t="shared" si="14"/>
        <v>OK</v>
      </c>
      <c r="BH11" s="43">
        <v>6</v>
      </c>
      <c r="BI11" s="29"/>
    </row>
    <row r="12" spans="1:61" ht="14.1" customHeight="1" thickTop="1" thickBot="1">
      <c r="A12" s="29"/>
      <c r="B12" s="60">
        <v>7</v>
      </c>
      <c r="C12" s="63" t="s">
        <v>35</v>
      </c>
      <c r="D12" s="39" t="s">
        <v>46</v>
      </c>
      <c r="E12" s="40">
        <v>4</v>
      </c>
      <c r="F12" s="41">
        <v>4</v>
      </c>
      <c r="G12" s="41">
        <v>1</v>
      </c>
      <c r="H12" s="41">
        <v>2</v>
      </c>
      <c r="I12" s="41">
        <v>3</v>
      </c>
      <c r="J12" s="41">
        <v>9</v>
      </c>
      <c r="K12" s="41">
        <v>5</v>
      </c>
      <c r="L12" s="41">
        <v>2</v>
      </c>
      <c r="M12" s="41">
        <v>9</v>
      </c>
      <c r="N12" s="41">
        <v>3</v>
      </c>
      <c r="O12" s="41">
        <v>8</v>
      </c>
      <c r="P12" s="86">
        <v>7</v>
      </c>
      <c r="Q12" s="44">
        <v>3</v>
      </c>
      <c r="R12" s="41">
        <v>7</v>
      </c>
      <c r="S12" s="41">
        <v>4</v>
      </c>
      <c r="T12" s="41">
        <v>9</v>
      </c>
      <c r="U12" s="41">
        <v>14</v>
      </c>
      <c r="V12" s="41">
        <v>14</v>
      </c>
      <c r="W12" s="41">
        <v>14</v>
      </c>
      <c r="X12" s="42">
        <v>14</v>
      </c>
      <c r="Y12" s="43" t="str">
        <f t="shared" si="0"/>
        <v>CZE 134</v>
      </c>
      <c r="Z12" s="44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2"/>
      <c r="AT12" s="43">
        <f t="shared" si="1"/>
        <v>136</v>
      </c>
      <c r="AU12" s="45">
        <f t="shared" si="2"/>
        <v>14</v>
      </c>
      <c r="AV12" s="55">
        <f t="shared" si="3"/>
        <v>14</v>
      </c>
      <c r="AW12" s="55">
        <f t="shared" si="4"/>
        <v>14</v>
      </c>
      <c r="AX12" s="55">
        <f t="shared" si="5"/>
        <v>14</v>
      </c>
      <c r="AY12" s="55">
        <f t="shared" si="6"/>
        <v>0</v>
      </c>
      <c r="AZ12" s="55">
        <f t="shared" si="7"/>
        <v>0</v>
      </c>
      <c r="BA12" s="55">
        <f t="shared" si="8"/>
        <v>0</v>
      </c>
      <c r="BB12" s="56">
        <f t="shared" si="9"/>
        <v>0</v>
      </c>
      <c r="BC12" s="57" t="str">
        <f t="shared" si="10"/>
        <v xml:space="preserve">Jan Hyk </v>
      </c>
      <c r="BD12" s="43" t="str">
        <f t="shared" si="11"/>
        <v>CZE 134</v>
      </c>
      <c r="BE12" s="49">
        <f t="shared" si="12"/>
        <v>56</v>
      </c>
      <c r="BF12" s="50">
        <f t="shared" si="13"/>
        <v>80</v>
      </c>
      <c r="BG12" s="51" t="str">
        <f t="shared" ref="BG12:BG40" si="15">IF(OR(AND(BF12=BF13,BE12=BE13,AU12=AU13),AND(BF12=BF11,BE12=BE11,AU12=AU11)),"Shoda!","OK")</f>
        <v>OK</v>
      </c>
      <c r="BH12" s="60">
        <v>7</v>
      </c>
      <c r="BI12" s="29"/>
    </row>
    <row r="13" spans="1:61" ht="14.1" customHeight="1" thickTop="1" thickBot="1">
      <c r="A13" s="29"/>
      <c r="B13" s="43">
        <v>8</v>
      </c>
      <c r="C13" s="38" t="s">
        <v>38</v>
      </c>
      <c r="D13" s="39" t="s">
        <v>48</v>
      </c>
      <c r="E13" s="40">
        <v>8</v>
      </c>
      <c r="F13" s="41">
        <v>10</v>
      </c>
      <c r="G13" s="41">
        <v>11</v>
      </c>
      <c r="H13" s="41">
        <v>7</v>
      </c>
      <c r="I13" s="41">
        <v>9</v>
      </c>
      <c r="J13" s="41">
        <v>2</v>
      </c>
      <c r="K13" s="41">
        <v>10</v>
      </c>
      <c r="L13" s="41">
        <v>9</v>
      </c>
      <c r="M13" s="41">
        <v>8</v>
      </c>
      <c r="N13" s="41">
        <v>4</v>
      </c>
      <c r="O13" s="41">
        <v>5</v>
      </c>
      <c r="P13" s="86">
        <v>6</v>
      </c>
      <c r="Q13" s="44">
        <v>11</v>
      </c>
      <c r="R13" s="41">
        <v>9</v>
      </c>
      <c r="S13" s="41">
        <v>10</v>
      </c>
      <c r="T13" s="41">
        <v>7</v>
      </c>
      <c r="U13" s="41">
        <v>11</v>
      </c>
      <c r="V13" s="41">
        <v>6</v>
      </c>
      <c r="W13" s="41">
        <v>6</v>
      </c>
      <c r="X13" s="42">
        <v>5</v>
      </c>
      <c r="Y13" s="43" t="str">
        <f t="shared" si="0"/>
        <v>SVK 96</v>
      </c>
      <c r="Z13" s="44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2"/>
      <c r="AT13" s="43">
        <f t="shared" si="1"/>
        <v>154</v>
      </c>
      <c r="AU13" s="45">
        <f t="shared" si="2"/>
        <v>11</v>
      </c>
      <c r="AV13" s="55">
        <f t="shared" si="3"/>
        <v>11</v>
      </c>
      <c r="AW13" s="55">
        <f t="shared" si="4"/>
        <v>11</v>
      </c>
      <c r="AX13" s="55">
        <f t="shared" si="5"/>
        <v>10</v>
      </c>
      <c r="AY13" s="55">
        <f t="shared" si="6"/>
        <v>0</v>
      </c>
      <c r="AZ13" s="55">
        <f t="shared" si="7"/>
        <v>0</v>
      </c>
      <c r="BA13" s="55">
        <f t="shared" si="8"/>
        <v>0</v>
      </c>
      <c r="BB13" s="56">
        <f t="shared" si="9"/>
        <v>0</v>
      </c>
      <c r="BC13" s="57" t="str">
        <f t="shared" si="10"/>
        <v xml:space="preserve">Janette Němcová  </v>
      </c>
      <c r="BD13" s="43" t="str">
        <f t="shared" si="11"/>
        <v>SVK 96</v>
      </c>
      <c r="BE13" s="49">
        <f t="shared" si="12"/>
        <v>43</v>
      </c>
      <c r="BF13" s="50">
        <f t="shared" si="13"/>
        <v>111</v>
      </c>
      <c r="BG13" s="51" t="str">
        <f t="shared" si="15"/>
        <v>OK</v>
      </c>
      <c r="BH13" s="43">
        <v>8</v>
      </c>
      <c r="BI13" s="29"/>
    </row>
    <row r="14" spans="1:61" ht="14.1" customHeight="1" thickTop="1" thickBot="1">
      <c r="A14" s="29"/>
      <c r="B14" s="60">
        <v>9</v>
      </c>
      <c r="C14" s="38" t="s">
        <v>30</v>
      </c>
      <c r="D14" s="39" t="s">
        <v>39</v>
      </c>
      <c r="E14" s="40">
        <v>11</v>
      </c>
      <c r="F14" s="41">
        <v>12</v>
      </c>
      <c r="G14" s="41">
        <v>10</v>
      </c>
      <c r="H14" s="41">
        <v>11</v>
      </c>
      <c r="I14" s="41">
        <v>11</v>
      </c>
      <c r="J14" s="41">
        <v>13</v>
      </c>
      <c r="K14" s="41">
        <v>11</v>
      </c>
      <c r="L14" s="41">
        <v>10</v>
      </c>
      <c r="M14" s="41">
        <v>12</v>
      </c>
      <c r="N14" s="41">
        <v>11</v>
      </c>
      <c r="O14" s="41">
        <v>9</v>
      </c>
      <c r="P14" s="86">
        <v>13</v>
      </c>
      <c r="Q14" s="44">
        <v>4</v>
      </c>
      <c r="R14" s="41">
        <v>6</v>
      </c>
      <c r="S14" s="41">
        <v>6</v>
      </c>
      <c r="T14" s="41">
        <v>6</v>
      </c>
      <c r="U14" s="41">
        <v>3</v>
      </c>
      <c r="V14" s="41">
        <v>5</v>
      </c>
      <c r="W14" s="41">
        <v>8</v>
      </c>
      <c r="X14" s="42">
        <v>6</v>
      </c>
      <c r="Y14" s="43" t="str">
        <f t="shared" si="0"/>
        <v>CZE32</v>
      </c>
      <c r="Z14" s="44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2"/>
      <c r="AT14" s="43">
        <f t="shared" si="1"/>
        <v>178</v>
      </c>
      <c r="AU14" s="45">
        <f t="shared" si="2"/>
        <v>13</v>
      </c>
      <c r="AV14" s="55">
        <f t="shared" si="3"/>
        <v>13</v>
      </c>
      <c r="AW14" s="55">
        <f t="shared" si="4"/>
        <v>12</v>
      </c>
      <c r="AX14" s="55">
        <f t="shared" si="5"/>
        <v>12</v>
      </c>
      <c r="AY14" s="55">
        <f t="shared" si="6"/>
        <v>0</v>
      </c>
      <c r="AZ14" s="55">
        <f t="shared" si="7"/>
        <v>0</v>
      </c>
      <c r="BA14" s="55">
        <f t="shared" si="8"/>
        <v>0</v>
      </c>
      <c r="BB14" s="56">
        <f t="shared" si="9"/>
        <v>0</v>
      </c>
      <c r="BC14" s="57" t="str">
        <f t="shared" si="10"/>
        <v>Jaromír Sýkora</v>
      </c>
      <c r="BD14" s="43" t="str">
        <f t="shared" si="11"/>
        <v>CZE32</v>
      </c>
      <c r="BE14" s="49">
        <f t="shared" si="12"/>
        <v>50</v>
      </c>
      <c r="BF14" s="50">
        <f t="shared" si="13"/>
        <v>128</v>
      </c>
      <c r="BG14" s="51" t="str">
        <f t="shared" si="15"/>
        <v>OK</v>
      </c>
      <c r="BH14" s="60">
        <v>9</v>
      </c>
      <c r="BI14" s="29"/>
    </row>
    <row r="15" spans="1:61" ht="14.1" customHeight="1" thickTop="1" thickBot="1">
      <c r="A15" s="29"/>
      <c r="B15" s="43">
        <v>10</v>
      </c>
      <c r="C15" s="88" t="s">
        <v>34</v>
      </c>
      <c r="D15" s="39" t="s">
        <v>52</v>
      </c>
      <c r="E15" s="40">
        <v>10</v>
      </c>
      <c r="F15" s="41">
        <v>8</v>
      </c>
      <c r="G15" s="41">
        <v>9</v>
      </c>
      <c r="H15" s="41">
        <v>12</v>
      </c>
      <c r="I15" s="41">
        <v>8</v>
      </c>
      <c r="J15" s="41">
        <v>12</v>
      </c>
      <c r="K15" s="41">
        <v>8</v>
      </c>
      <c r="L15" s="41">
        <v>11</v>
      </c>
      <c r="M15" s="41">
        <v>13</v>
      </c>
      <c r="N15" s="41">
        <v>12</v>
      </c>
      <c r="O15" s="41">
        <v>11</v>
      </c>
      <c r="P15" s="86">
        <v>12</v>
      </c>
      <c r="Q15" s="44">
        <v>5</v>
      </c>
      <c r="R15" s="41">
        <v>8</v>
      </c>
      <c r="S15" s="41">
        <v>9</v>
      </c>
      <c r="T15" s="41">
        <v>10</v>
      </c>
      <c r="U15" s="41">
        <v>7</v>
      </c>
      <c r="V15" s="41">
        <v>9</v>
      </c>
      <c r="W15" s="41">
        <v>9</v>
      </c>
      <c r="X15" s="42">
        <v>10</v>
      </c>
      <c r="Y15" s="43" t="str">
        <f t="shared" si="0"/>
        <v>CZE 175</v>
      </c>
      <c r="Z15" s="44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2"/>
      <c r="AT15" s="43">
        <f t="shared" si="1"/>
        <v>193</v>
      </c>
      <c r="AU15" s="45">
        <f t="shared" si="2"/>
        <v>13</v>
      </c>
      <c r="AV15" s="55">
        <f t="shared" si="3"/>
        <v>12</v>
      </c>
      <c r="AW15" s="55">
        <f t="shared" si="4"/>
        <v>12</v>
      </c>
      <c r="AX15" s="55">
        <f t="shared" si="5"/>
        <v>12</v>
      </c>
      <c r="AY15" s="55">
        <f t="shared" si="6"/>
        <v>0</v>
      </c>
      <c r="AZ15" s="55">
        <f t="shared" si="7"/>
        <v>0</v>
      </c>
      <c r="BA15" s="55">
        <f t="shared" si="8"/>
        <v>0</v>
      </c>
      <c r="BB15" s="56">
        <f t="shared" si="9"/>
        <v>0</v>
      </c>
      <c r="BC15" s="57" t="str">
        <f t="shared" si="10"/>
        <v xml:space="preserve">Radoš Křemen  </v>
      </c>
      <c r="BD15" s="43" t="str">
        <f t="shared" si="11"/>
        <v>CZE 175</v>
      </c>
      <c r="BE15" s="49">
        <f t="shared" si="12"/>
        <v>49</v>
      </c>
      <c r="BF15" s="50">
        <f t="shared" si="13"/>
        <v>144</v>
      </c>
      <c r="BG15" s="51" t="str">
        <f t="shared" si="15"/>
        <v>OK</v>
      </c>
      <c r="BH15" s="43">
        <v>10</v>
      </c>
      <c r="BI15" s="29"/>
    </row>
    <row r="16" spans="1:61" ht="14.1" customHeight="1" thickTop="1" thickBot="1">
      <c r="A16" s="29"/>
      <c r="B16" s="60">
        <v>11</v>
      </c>
      <c r="C16" s="89" t="s">
        <v>29</v>
      </c>
      <c r="D16" s="39" t="s">
        <v>49</v>
      </c>
      <c r="E16" s="40">
        <v>12</v>
      </c>
      <c r="F16" s="53">
        <v>11</v>
      </c>
      <c r="G16" s="53">
        <v>8</v>
      </c>
      <c r="H16" s="53">
        <v>13</v>
      </c>
      <c r="I16" s="53">
        <v>13</v>
      </c>
      <c r="J16" s="53">
        <v>11</v>
      </c>
      <c r="K16" s="53">
        <v>12</v>
      </c>
      <c r="L16" s="53">
        <v>6</v>
      </c>
      <c r="M16" s="53">
        <v>7</v>
      </c>
      <c r="N16" s="53">
        <v>10</v>
      </c>
      <c r="O16" s="53">
        <v>10</v>
      </c>
      <c r="P16" s="87">
        <v>10</v>
      </c>
      <c r="Q16" s="40">
        <v>7</v>
      </c>
      <c r="R16" s="53">
        <v>12</v>
      </c>
      <c r="S16" s="53">
        <v>11</v>
      </c>
      <c r="T16" s="53">
        <v>12</v>
      </c>
      <c r="U16" s="53">
        <v>9</v>
      </c>
      <c r="V16" s="53">
        <v>10</v>
      </c>
      <c r="W16" s="53">
        <v>10</v>
      </c>
      <c r="X16" s="54">
        <v>7</v>
      </c>
      <c r="Y16" s="43" t="str">
        <f t="shared" si="0"/>
        <v>SVK 102</v>
      </c>
      <c r="Z16" s="40"/>
      <c r="AA16" s="53"/>
      <c r="AB16" s="53"/>
      <c r="AC16" s="53"/>
      <c r="AD16" s="53"/>
      <c r="AE16" s="53"/>
      <c r="AF16" s="53"/>
      <c r="AG16" s="53"/>
      <c r="AH16" s="53"/>
      <c r="AI16" s="53"/>
      <c r="AJ16" s="41"/>
      <c r="AK16" s="41"/>
      <c r="AL16" s="41"/>
      <c r="AM16" s="41"/>
      <c r="AN16" s="41"/>
      <c r="AO16" s="41"/>
      <c r="AP16" s="41"/>
      <c r="AQ16" s="41"/>
      <c r="AR16" s="41"/>
      <c r="AS16" s="42"/>
      <c r="AT16" s="43">
        <f t="shared" si="1"/>
        <v>201</v>
      </c>
      <c r="AU16" s="45">
        <f t="shared" si="2"/>
        <v>13</v>
      </c>
      <c r="AV16" s="55">
        <f t="shared" si="3"/>
        <v>13</v>
      </c>
      <c r="AW16" s="55">
        <f t="shared" si="4"/>
        <v>12</v>
      </c>
      <c r="AX16" s="55">
        <f t="shared" si="5"/>
        <v>12</v>
      </c>
      <c r="AY16" s="55">
        <f t="shared" si="6"/>
        <v>0</v>
      </c>
      <c r="AZ16" s="55">
        <f t="shared" si="7"/>
        <v>0</v>
      </c>
      <c r="BA16" s="55">
        <f t="shared" si="8"/>
        <v>0</v>
      </c>
      <c r="BB16" s="56">
        <f t="shared" si="9"/>
        <v>0</v>
      </c>
      <c r="BC16" s="57" t="str">
        <f t="shared" si="10"/>
        <v>Stanislav Kalaš</v>
      </c>
      <c r="BD16" s="58" t="str">
        <f t="shared" si="11"/>
        <v>SVK 102</v>
      </c>
      <c r="BE16" s="49">
        <f t="shared" si="12"/>
        <v>50</v>
      </c>
      <c r="BF16" s="50">
        <f t="shared" si="13"/>
        <v>151</v>
      </c>
      <c r="BG16" s="51" t="str">
        <f t="shared" si="15"/>
        <v>OK</v>
      </c>
      <c r="BH16" s="60">
        <v>11</v>
      </c>
      <c r="BI16" s="29"/>
    </row>
    <row r="17" spans="1:61" ht="13.5" customHeight="1" thickTop="1" thickBot="1">
      <c r="A17" s="29"/>
      <c r="B17" s="43">
        <v>12</v>
      </c>
      <c r="C17" s="38" t="s">
        <v>54</v>
      </c>
      <c r="D17" s="39" t="s">
        <v>41</v>
      </c>
      <c r="E17" s="40">
        <v>13</v>
      </c>
      <c r="F17" s="41">
        <v>13</v>
      </c>
      <c r="G17" s="41">
        <v>13</v>
      </c>
      <c r="H17" s="41">
        <v>9</v>
      </c>
      <c r="I17" s="41">
        <v>10</v>
      </c>
      <c r="J17" s="41">
        <v>10</v>
      </c>
      <c r="K17" s="41">
        <v>9</v>
      </c>
      <c r="L17" s="41">
        <v>13</v>
      </c>
      <c r="M17" s="41">
        <v>11</v>
      </c>
      <c r="N17" s="41">
        <v>13</v>
      </c>
      <c r="O17" s="41">
        <v>12</v>
      </c>
      <c r="P17" s="86">
        <v>8</v>
      </c>
      <c r="Q17" s="44">
        <v>10</v>
      </c>
      <c r="R17" s="41">
        <v>10</v>
      </c>
      <c r="S17" s="41">
        <v>12</v>
      </c>
      <c r="T17" s="41">
        <v>11</v>
      </c>
      <c r="U17" s="41">
        <v>10</v>
      </c>
      <c r="V17" s="41">
        <v>11</v>
      </c>
      <c r="W17" s="41">
        <v>11</v>
      </c>
      <c r="X17" s="42">
        <v>11</v>
      </c>
      <c r="Y17" s="43" t="str">
        <f t="shared" si="0"/>
        <v>CZE 131</v>
      </c>
      <c r="Z17" s="44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2"/>
      <c r="AT17" s="43">
        <f t="shared" si="1"/>
        <v>220</v>
      </c>
      <c r="AU17" s="45">
        <f t="shared" si="2"/>
        <v>13</v>
      </c>
      <c r="AV17" s="55">
        <f t="shared" si="3"/>
        <v>13</v>
      </c>
      <c r="AW17" s="55">
        <f t="shared" si="4"/>
        <v>13</v>
      </c>
      <c r="AX17" s="55">
        <f t="shared" si="5"/>
        <v>13</v>
      </c>
      <c r="AY17" s="55">
        <f t="shared" si="6"/>
        <v>0</v>
      </c>
      <c r="AZ17" s="55">
        <f t="shared" si="7"/>
        <v>0</v>
      </c>
      <c r="BA17" s="55">
        <f t="shared" si="8"/>
        <v>0</v>
      </c>
      <c r="BB17" s="56">
        <f t="shared" si="9"/>
        <v>0</v>
      </c>
      <c r="BC17" s="57" t="str">
        <f t="shared" si="10"/>
        <v>Marek Hrušecký</v>
      </c>
      <c r="BD17" s="43" t="str">
        <f t="shared" si="11"/>
        <v>CZE 131</v>
      </c>
      <c r="BE17" s="49">
        <f t="shared" si="12"/>
        <v>52</v>
      </c>
      <c r="BF17" s="50">
        <f t="shared" si="13"/>
        <v>168</v>
      </c>
      <c r="BG17" s="51" t="str">
        <f t="shared" si="15"/>
        <v>OK</v>
      </c>
      <c r="BH17" s="43">
        <v>12</v>
      </c>
      <c r="BI17" s="29"/>
    </row>
    <row r="18" spans="1:61" ht="14.1" customHeight="1" thickTop="1" thickBot="1">
      <c r="A18" s="29"/>
      <c r="B18" s="60">
        <v>13</v>
      </c>
      <c r="C18" s="38" t="s">
        <v>31</v>
      </c>
      <c r="D18" s="39" t="s">
        <v>50</v>
      </c>
      <c r="E18" s="40">
        <v>9</v>
      </c>
      <c r="F18" s="53">
        <v>9</v>
      </c>
      <c r="G18" s="53">
        <v>12</v>
      </c>
      <c r="H18" s="53">
        <v>10</v>
      </c>
      <c r="I18" s="53">
        <v>12</v>
      </c>
      <c r="J18" s="53">
        <v>8</v>
      </c>
      <c r="K18" s="53">
        <v>6</v>
      </c>
      <c r="L18" s="53">
        <v>12</v>
      </c>
      <c r="M18" s="53">
        <v>10</v>
      </c>
      <c r="N18" s="53">
        <v>7</v>
      </c>
      <c r="O18" s="53">
        <v>13</v>
      </c>
      <c r="P18" s="87">
        <v>11</v>
      </c>
      <c r="Q18" s="40">
        <v>14</v>
      </c>
      <c r="R18" s="53">
        <v>14</v>
      </c>
      <c r="S18" s="53">
        <v>14</v>
      </c>
      <c r="T18" s="53">
        <v>14</v>
      </c>
      <c r="U18" s="53">
        <v>14</v>
      </c>
      <c r="V18" s="53">
        <v>14</v>
      </c>
      <c r="W18" s="53">
        <v>14</v>
      </c>
      <c r="X18" s="54">
        <v>14</v>
      </c>
      <c r="Y18" s="43" t="str">
        <f t="shared" si="0"/>
        <v>CZE 47</v>
      </c>
      <c r="Z18" s="40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4"/>
      <c r="AT18" s="43">
        <f t="shared" si="1"/>
        <v>231</v>
      </c>
      <c r="AU18" s="45">
        <f t="shared" si="2"/>
        <v>14</v>
      </c>
      <c r="AV18" s="55">
        <f t="shared" si="3"/>
        <v>14</v>
      </c>
      <c r="AW18" s="55">
        <f t="shared" si="4"/>
        <v>14</v>
      </c>
      <c r="AX18" s="55">
        <f t="shared" si="5"/>
        <v>14</v>
      </c>
      <c r="AY18" s="55">
        <f t="shared" si="6"/>
        <v>0</v>
      </c>
      <c r="AZ18" s="55">
        <f t="shared" si="7"/>
        <v>0</v>
      </c>
      <c r="BA18" s="55">
        <f t="shared" si="8"/>
        <v>0</v>
      </c>
      <c r="BB18" s="56">
        <f t="shared" si="9"/>
        <v>0</v>
      </c>
      <c r="BC18" s="57" t="str">
        <f t="shared" si="10"/>
        <v xml:space="preserve">Roman Mynář   </v>
      </c>
      <c r="BD18" s="43" t="str">
        <f t="shared" si="11"/>
        <v>CZE 47</v>
      </c>
      <c r="BE18" s="49">
        <f t="shared" si="12"/>
        <v>56</v>
      </c>
      <c r="BF18" s="50">
        <f t="shared" si="13"/>
        <v>175</v>
      </c>
      <c r="BG18" s="51" t="str">
        <f t="shared" si="15"/>
        <v>OK</v>
      </c>
      <c r="BH18" s="60">
        <v>13</v>
      </c>
      <c r="BI18" s="29"/>
    </row>
    <row r="19" spans="1:61" ht="14.1" customHeight="1" thickTop="1" thickBot="1">
      <c r="A19" s="29"/>
      <c r="B19" s="43">
        <v>14</v>
      </c>
      <c r="C19" s="83" t="s">
        <v>53</v>
      </c>
      <c r="D19" s="39" t="s">
        <v>43</v>
      </c>
      <c r="E19" s="40">
        <v>14</v>
      </c>
      <c r="F19" s="41">
        <v>14</v>
      </c>
      <c r="G19" s="41">
        <v>14</v>
      </c>
      <c r="H19" s="41">
        <v>14</v>
      </c>
      <c r="I19" s="41">
        <v>14</v>
      </c>
      <c r="J19" s="41">
        <v>14</v>
      </c>
      <c r="K19" s="41">
        <v>14</v>
      </c>
      <c r="L19" s="41">
        <v>14</v>
      </c>
      <c r="M19" s="41">
        <v>14</v>
      </c>
      <c r="N19" s="41">
        <v>14</v>
      </c>
      <c r="O19" s="41">
        <v>14</v>
      </c>
      <c r="P19" s="86">
        <v>14</v>
      </c>
      <c r="Q19" s="44">
        <v>14</v>
      </c>
      <c r="R19" s="41">
        <v>14</v>
      </c>
      <c r="S19" s="41">
        <v>14</v>
      </c>
      <c r="T19" s="41">
        <v>14</v>
      </c>
      <c r="U19" s="41">
        <v>14</v>
      </c>
      <c r="V19" s="41">
        <v>14</v>
      </c>
      <c r="W19" s="41">
        <v>14</v>
      </c>
      <c r="X19" s="42">
        <v>14</v>
      </c>
      <c r="Y19" s="43" t="str">
        <f t="shared" si="0"/>
        <v>CZE 132</v>
      </c>
      <c r="Z19" s="44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2"/>
      <c r="AT19" s="43">
        <f t="shared" si="1"/>
        <v>280</v>
      </c>
      <c r="AU19" s="45">
        <f t="shared" si="2"/>
        <v>14</v>
      </c>
      <c r="AV19" s="55">
        <f t="shared" si="3"/>
        <v>14</v>
      </c>
      <c r="AW19" s="55">
        <f t="shared" si="4"/>
        <v>14</v>
      </c>
      <c r="AX19" s="55">
        <f t="shared" si="5"/>
        <v>14</v>
      </c>
      <c r="AY19" s="55">
        <f t="shared" si="6"/>
        <v>0</v>
      </c>
      <c r="AZ19" s="55">
        <f t="shared" si="7"/>
        <v>0</v>
      </c>
      <c r="BA19" s="55">
        <f t="shared" si="8"/>
        <v>0</v>
      </c>
      <c r="BB19" s="56">
        <f t="shared" si="9"/>
        <v>0</v>
      </c>
      <c r="BC19" s="57" t="s">
        <v>55</v>
      </c>
      <c r="BD19" s="43" t="str">
        <f>D19</f>
        <v>CZE 132</v>
      </c>
      <c r="BE19" s="49">
        <f t="shared" si="12"/>
        <v>56</v>
      </c>
      <c r="BF19" s="50">
        <f t="shared" si="13"/>
        <v>224</v>
      </c>
      <c r="BG19" s="51" t="str">
        <f t="shared" si="15"/>
        <v>OK</v>
      </c>
      <c r="BH19" s="43">
        <v>14</v>
      </c>
      <c r="BI19" s="29"/>
    </row>
    <row r="20" spans="1:61" ht="14.1" customHeight="1" thickTop="1" thickBot="1">
      <c r="A20" s="29"/>
      <c r="B20" s="60">
        <v>15</v>
      </c>
      <c r="C20" s="38"/>
      <c r="D20" s="39"/>
      <c r="E20" s="40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3">
        <f t="shared" ref="Y20:Y40" si="16">D20</f>
        <v>0</v>
      </c>
      <c r="Z20" s="44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2"/>
      <c r="AT20" s="43">
        <f t="shared" ref="AT20:AT40" si="17">SUM(E20:AS20)</f>
        <v>0</v>
      </c>
      <c r="AU20" s="45">
        <f t="shared" ref="AU20:AU40" si="18">IF(COUNT(E20:AS20)&gt;=5,LARGE(E20:AS20,1),0)</f>
        <v>0</v>
      </c>
      <c r="AV20" s="55">
        <f t="shared" ref="AV20:AV40" si="19">IF(COUNT(E20:AS20)&gt;=10,LARGE(E20:AS20,2),0)</f>
        <v>0</v>
      </c>
      <c r="AW20" s="55">
        <f t="shared" ref="AW20:AW40" si="20">IF(COUNT(E20:AS20)&gt;=15,LARGE(E20:AS20,3),0)</f>
        <v>0</v>
      </c>
      <c r="AX20" s="55">
        <f t="shared" ref="AX20:AX40" si="21">IF(COUNT(E20:AS20)&gt;=20,LARGE(E20:AS20,4),0)</f>
        <v>0</v>
      </c>
      <c r="AY20" s="55">
        <f t="shared" ref="AY20:AY40" si="22">IF(COUNT(E20:AS20)&gt;=25,LARGE(E20:AS20,5),0)</f>
        <v>0</v>
      </c>
      <c r="AZ20" s="55">
        <f t="shared" ref="AZ20:AZ40" si="23">IF(COUNT(E20:AS20)&gt;=30,LARGE(E20:AS20,6),0)</f>
        <v>0</v>
      </c>
      <c r="BA20" s="55">
        <f t="shared" ref="BA20:BA40" si="24">IF(COUNT(E20:AS20)&gt;=35,LARGE(E20:AS20,7),0)</f>
        <v>0</v>
      </c>
      <c r="BB20" s="56">
        <f t="shared" ref="BB20:BB40" si="25">IF(COUNT(E20:AS20)&gt;=40,LARGE(E20:AS20,8),0)</f>
        <v>0</v>
      </c>
      <c r="BC20" s="57">
        <f t="shared" ref="BC20:BC39" si="26">C20</f>
        <v>0</v>
      </c>
      <c r="BD20" s="43">
        <f t="shared" ref="BD20:BD40" si="27">D20</f>
        <v>0</v>
      </c>
      <c r="BE20" s="49">
        <f t="shared" ref="BE20:BE40" si="28">SUM(AU20:BB20)</f>
        <v>0</v>
      </c>
      <c r="BF20" s="50">
        <f t="shared" ref="BF20:BF40" si="29">AT20-BE20</f>
        <v>0</v>
      </c>
      <c r="BG20" s="51" t="str">
        <f t="shared" si="15"/>
        <v>Shoda!</v>
      </c>
      <c r="BH20" s="60">
        <v>15</v>
      </c>
      <c r="BI20" s="29"/>
    </row>
    <row r="21" spans="1:61" ht="14.1" customHeight="1" thickTop="1" thickBot="1">
      <c r="A21" s="29"/>
      <c r="B21" s="43">
        <v>16</v>
      </c>
      <c r="C21" s="38"/>
      <c r="D21" s="39"/>
      <c r="E21" s="4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  <c r="Y21" s="43">
        <f t="shared" si="16"/>
        <v>0</v>
      </c>
      <c r="Z21" s="44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2"/>
      <c r="AT21" s="43">
        <f t="shared" si="17"/>
        <v>0</v>
      </c>
      <c r="AU21" s="45">
        <f t="shared" si="18"/>
        <v>0</v>
      </c>
      <c r="AV21" s="55">
        <f t="shared" si="19"/>
        <v>0</v>
      </c>
      <c r="AW21" s="55">
        <f t="shared" si="20"/>
        <v>0</v>
      </c>
      <c r="AX21" s="55">
        <f t="shared" si="21"/>
        <v>0</v>
      </c>
      <c r="AY21" s="55">
        <f t="shared" si="22"/>
        <v>0</v>
      </c>
      <c r="AZ21" s="55">
        <f t="shared" si="23"/>
        <v>0</v>
      </c>
      <c r="BA21" s="55">
        <f t="shared" si="24"/>
        <v>0</v>
      </c>
      <c r="BB21" s="56">
        <f t="shared" si="25"/>
        <v>0</v>
      </c>
      <c r="BC21" s="57">
        <f t="shared" si="26"/>
        <v>0</v>
      </c>
      <c r="BD21" s="43">
        <f t="shared" si="27"/>
        <v>0</v>
      </c>
      <c r="BE21" s="49">
        <f t="shared" si="28"/>
        <v>0</v>
      </c>
      <c r="BF21" s="50">
        <f t="shared" si="29"/>
        <v>0</v>
      </c>
      <c r="BG21" s="51" t="str">
        <f t="shared" si="15"/>
        <v>Shoda!</v>
      </c>
      <c r="BH21" s="43">
        <v>16</v>
      </c>
      <c r="BI21" s="29"/>
    </row>
    <row r="22" spans="1:61" ht="14.1" customHeight="1" thickTop="1" thickBot="1">
      <c r="A22" s="29"/>
      <c r="B22" s="60">
        <v>17</v>
      </c>
      <c r="C22" s="38"/>
      <c r="D22" s="39"/>
      <c r="E22" s="40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2"/>
      <c r="Y22" s="43">
        <f t="shared" si="16"/>
        <v>0</v>
      </c>
      <c r="Z22" s="44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2"/>
      <c r="AT22" s="43">
        <f t="shared" si="17"/>
        <v>0</v>
      </c>
      <c r="AU22" s="45">
        <f t="shared" si="18"/>
        <v>0</v>
      </c>
      <c r="AV22" s="55">
        <f t="shared" si="19"/>
        <v>0</v>
      </c>
      <c r="AW22" s="55">
        <f t="shared" si="20"/>
        <v>0</v>
      </c>
      <c r="AX22" s="55">
        <f t="shared" si="21"/>
        <v>0</v>
      </c>
      <c r="AY22" s="55">
        <f t="shared" si="22"/>
        <v>0</v>
      </c>
      <c r="AZ22" s="55">
        <f t="shared" si="23"/>
        <v>0</v>
      </c>
      <c r="BA22" s="55">
        <f t="shared" si="24"/>
        <v>0</v>
      </c>
      <c r="BB22" s="56">
        <f t="shared" si="25"/>
        <v>0</v>
      </c>
      <c r="BC22" s="57">
        <f t="shared" si="26"/>
        <v>0</v>
      </c>
      <c r="BD22" s="43">
        <f t="shared" si="27"/>
        <v>0</v>
      </c>
      <c r="BE22" s="49">
        <f t="shared" si="28"/>
        <v>0</v>
      </c>
      <c r="BF22" s="50">
        <f t="shared" si="29"/>
        <v>0</v>
      </c>
      <c r="BG22" s="51" t="str">
        <f t="shared" si="15"/>
        <v>Shoda!</v>
      </c>
      <c r="BH22" s="60">
        <v>17</v>
      </c>
      <c r="BI22" s="29"/>
    </row>
    <row r="23" spans="1:61" ht="14.1" customHeight="1" thickTop="1" thickBot="1">
      <c r="A23" s="29"/>
      <c r="B23" s="43">
        <v>18</v>
      </c>
      <c r="C23" s="38"/>
      <c r="D23" s="39"/>
      <c r="E23" s="40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2"/>
      <c r="Y23" s="43">
        <f t="shared" si="16"/>
        <v>0</v>
      </c>
      <c r="Z23" s="44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2"/>
      <c r="AT23" s="43">
        <f t="shared" si="17"/>
        <v>0</v>
      </c>
      <c r="AU23" s="45">
        <f t="shared" si="18"/>
        <v>0</v>
      </c>
      <c r="AV23" s="55">
        <f t="shared" si="19"/>
        <v>0</v>
      </c>
      <c r="AW23" s="55">
        <f t="shared" si="20"/>
        <v>0</v>
      </c>
      <c r="AX23" s="55">
        <f t="shared" si="21"/>
        <v>0</v>
      </c>
      <c r="AY23" s="55">
        <f t="shared" si="22"/>
        <v>0</v>
      </c>
      <c r="AZ23" s="55">
        <f t="shared" si="23"/>
        <v>0</v>
      </c>
      <c r="BA23" s="55">
        <f t="shared" si="24"/>
        <v>0</v>
      </c>
      <c r="BB23" s="56">
        <f t="shared" si="25"/>
        <v>0</v>
      </c>
      <c r="BC23" s="57">
        <f t="shared" si="26"/>
        <v>0</v>
      </c>
      <c r="BD23" s="43">
        <f t="shared" si="27"/>
        <v>0</v>
      </c>
      <c r="BE23" s="49">
        <f t="shared" si="28"/>
        <v>0</v>
      </c>
      <c r="BF23" s="50">
        <f t="shared" si="29"/>
        <v>0</v>
      </c>
      <c r="BG23" s="51" t="str">
        <f t="shared" si="15"/>
        <v>Shoda!</v>
      </c>
      <c r="BH23" s="43">
        <v>18</v>
      </c>
      <c r="BI23" s="29"/>
    </row>
    <row r="24" spans="1:61" ht="14.1" customHeight="1" thickTop="1" thickBot="1">
      <c r="A24" s="29"/>
      <c r="B24" s="60">
        <v>19</v>
      </c>
      <c r="C24" s="38"/>
      <c r="D24" s="39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2"/>
      <c r="Y24" s="43">
        <f t="shared" si="16"/>
        <v>0</v>
      </c>
      <c r="Z24" s="44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2"/>
      <c r="AT24" s="43">
        <f t="shared" si="17"/>
        <v>0</v>
      </c>
      <c r="AU24" s="45">
        <f t="shared" si="18"/>
        <v>0</v>
      </c>
      <c r="AV24" s="55">
        <f t="shared" si="19"/>
        <v>0</v>
      </c>
      <c r="AW24" s="55">
        <f t="shared" si="20"/>
        <v>0</v>
      </c>
      <c r="AX24" s="55">
        <f t="shared" si="21"/>
        <v>0</v>
      </c>
      <c r="AY24" s="55">
        <f t="shared" si="22"/>
        <v>0</v>
      </c>
      <c r="AZ24" s="55">
        <f t="shared" si="23"/>
        <v>0</v>
      </c>
      <c r="BA24" s="55">
        <f t="shared" si="24"/>
        <v>0</v>
      </c>
      <c r="BB24" s="56">
        <f t="shared" si="25"/>
        <v>0</v>
      </c>
      <c r="BC24" s="57">
        <f t="shared" si="26"/>
        <v>0</v>
      </c>
      <c r="BD24" s="43">
        <f t="shared" si="27"/>
        <v>0</v>
      </c>
      <c r="BE24" s="49">
        <f t="shared" si="28"/>
        <v>0</v>
      </c>
      <c r="BF24" s="50">
        <f t="shared" si="29"/>
        <v>0</v>
      </c>
      <c r="BG24" s="51" t="str">
        <f t="shared" si="15"/>
        <v>Shoda!</v>
      </c>
      <c r="BH24" s="60">
        <v>19</v>
      </c>
      <c r="BI24" s="29"/>
    </row>
    <row r="25" spans="1:61" ht="14.1" customHeight="1" thickTop="1" thickBot="1">
      <c r="A25" s="29"/>
      <c r="B25" s="43">
        <v>20</v>
      </c>
      <c r="C25" s="63"/>
      <c r="D25" s="39"/>
      <c r="E25" s="40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2"/>
      <c r="Y25" s="43">
        <f t="shared" si="16"/>
        <v>0</v>
      </c>
      <c r="Z25" s="44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2"/>
      <c r="AT25" s="43">
        <f t="shared" si="17"/>
        <v>0</v>
      </c>
      <c r="AU25" s="45">
        <f t="shared" si="18"/>
        <v>0</v>
      </c>
      <c r="AV25" s="55">
        <f t="shared" si="19"/>
        <v>0</v>
      </c>
      <c r="AW25" s="55">
        <f t="shared" si="20"/>
        <v>0</v>
      </c>
      <c r="AX25" s="55">
        <f t="shared" si="21"/>
        <v>0</v>
      </c>
      <c r="AY25" s="55">
        <f t="shared" si="22"/>
        <v>0</v>
      </c>
      <c r="AZ25" s="55">
        <f t="shared" si="23"/>
        <v>0</v>
      </c>
      <c r="BA25" s="55">
        <f t="shared" si="24"/>
        <v>0</v>
      </c>
      <c r="BB25" s="56">
        <f t="shared" si="25"/>
        <v>0</v>
      </c>
      <c r="BC25" s="57">
        <f t="shared" si="26"/>
        <v>0</v>
      </c>
      <c r="BD25" s="43">
        <f t="shared" si="27"/>
        <v>0</v>
      </c>
      <c r="BE25" s="49">
        <f t="shared" si="28"/>
        <v>0</v>
      </c>
      <c r="BF25" s="50">
        <f t="shared" si="29"/>
        <v>0</v>
      </c>
      <c r="BG25" s="51" t="str">
        <f t="shared" si="15"/>
        <v>Shoda!</v>
      </c>
      <c r="BH25" s="43">
        <v>20</v>
      </c>
      <c r="BI25" s="29"/>
    </row>
    <row r="26" spans="1:61" ht="14.1" customHeight="1" thickTop="1" thickBot="1">
      <c r="A26" s="29"/>
      <c r="B26" s="60">
        <v>21</v>
      </c>
      <c r="C26" s="63"/>
      <c r="D26" s="39"/>
      <c r="E26" s="40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2"/>
      <c r="Y26" s="43">
        <f t="shared" si="16"/>
        <v>0</v>
      </c>
      <c r="Z26" s="44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2"/>
      <c r="AT26" s="43">
        <f t="shared" si="17"/>
        <v>0</v>
      </c>
      <c r="AU26" s="45">
        <f t="shared" si="18"/>
        <v>0</v>
      </c>
      <c r="AV26" s="55">
        <f t="shared" si="19"/>
        <v>0</v>
      </c>
      <c r="AW26" s="55">
        <f t="shared" si="20"/>
        <v>0</v>
      </c>
      <c r="AX26" s="55">
        <f t="shared" si="21"/>
        <v>0</v>
      </c>
      <c r="AY26" s="55">
        <f t="shared" si="22"/>
        <v>0</v>
      </c>
      <c r="AZ26" s="55">
        <f t="shared" si="23"/>
        <v>0</v>
      </c>
      <c r="BA26" s="55">
        <f t="shared" si="24"/>
        <v>0</v>
      </c>
      <c r="BB26" s="56">
        <f t="shared" si="25"/>
        <v>0</v>
      </c>
      <c r="BC26" s="57">
        <f t="shared" si="26"/>
        <v>0</v>
      </c>
      <c r="BD26" s="43">
        <f t="shared" si="27"/>
        <v>0</v>
      </c>
      <c r="BE26" s="49">
        <f t="shared" si="28"/>
        <v>0</v>
      </c>
      <c r="BF26" s="50">
        <f t="shared" si="29"/>
        <v>0</v>
      </c>
      <c r="BG26" s="51" t="str">
        <f t="shared" si="15"/>
        <v>Shoda!</v>
      </c>
      <c r="BH26" s="60">
        <v>21</v>
      </c>
      <c r="BI26" s="29"/>
    </row>
    <row r="27" spans="1:61" ht="14.1" customHeight="1" thickTop="1" thickBot="1">
      <c r="A27" s="29"/>
      <c r="B27" s="43">
        <v>22</v>
      </c>
      <c r="C27" s="64"/>
      <c r="D27" s="39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  <c r="Y27" s="43">
        <f t="shared" si="16"/>
        <v>0</v>
      </c>
      <c r="Z27" s="44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2"/>
      <c r="AT27" s="43">
        <f t="shared" si="17"/>
        <v>0</v>
      </c>
      <c r="AU27" s="45">
        <f t="shared" si="18"/>
        <v>0</v>
      </c>
      <c r="AV27" s="55">
        <f t="shared" si="19"/>
        <v>0</v>
      </c>
      <c r="AW27" s="55">
        <f t="shared" si="20"/>
        <v>0</v>
      </c>
      <c r="AX27" s="55">
        <f t="shared" si="21"/>
        <v>0</v>
      </c>
      <c r="AY27" s="55">
        <f t="shared" si="22"/>
        <v>0</v>
      </c>
      <c r="AZ27" s="55">
        <f t="shared" si="23"/>
        <v>0</v>
      </c>
      <c r="BA27" s="55">
        <f t="shared" si="24"/>
        <v>0</v>
      </c>
      <c r="BB27" s="56">
        <f t="shared" si="25"/>
        <v>0</v>
      </c>
      <c r="BC27" s="57">
        <f t="shared" si="26"/>
        <v>0</v>
      </c>
      <c r="BD27" s="43">
        <f t="shared" si="27"/>
        <v>0</v>
      </c>
      <c r="BE27" s="49">
        <f t="shared" si="28"/>
        <v>0</v>
      </c>
      <c r="BF27" s="50">
        <f t="shared" si="29"/>
        <v>0</v>
      </c>
      <c r="BG27" s="51" t="str">
        <f t="shared" si="15"/>
        <v>Shoda!</v>
      </c>
      <c r="BH27" s="43">
        <v>22</v>
      </c>
      <c r="BI27" s="29"/>
    </row>
    <row r="28" spans="1:61" ht="14.1" customHeight="1" thickTop="1" thickBot="1">
      <c r="A28" s="29"/>
      <c r="B28" s="60">
        <v>23</v>
      </c>
      <c r="C28" s="65"/>
      <c r="D28" s="39"/>
      <c r="E28" s="40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4"/>
      <c r="Y28" s="43">
        <f t="shared" si="16"/>
        <v>0</v>
      </c>
      <c r="Z28" s="40"/>
      <c r="AA28" s="53"/>
      <c r="AB28" s="53"/>
      <c r="AC28" s="53"/>
      <c r="AD28" s="53"/>
      <c r="AE28" s="53"/>
      <c r="AF28" s="53"/>
      <c r="AG28" s="53"/>
      <c r="AH28" s="53"/>
      <c r="AI28" s="53"/>
      <c r="AJ28" s="41"/>
      <c r="AK28" s="41"/>
      <c r="AL28" s="41"/>
      <c r="AM28" s="41"/>
      <c r="AN28" s="41"/>
      <c r="AO28" s="41"/>
      <c r="AP28" s="41"/>
      <c r="AQ28" s="41"/>
      <c r="AR28" s="41"/>
      <c r="AS28" s="42"/>
      <c r="AT28" s="43">
        <f t="shared" si="17"/>
        <v>0</v>
      </c>
      <c r="AU28" s="45">
        <f t="shared" si="18"/>
        <v>0</v>
      </c>
      <c r="AV28" s="55">
        <f t="shared" si="19"/>
        <v>0</v>
      </c>
      <c r="AW28" s="55">
        <f t="shared" si="20"/>
        <v>0</v>
      </c>
      <c r="AX28" s="55">
        <f t="shared" si="21"/>
        <v>0</v>
      </c>
      <c r="AY28" s="55">
        <f t="shared" si="22"/>
        <v>0</v>
      </c>
      <c r="AZ28" s="55">
        <f t="shared" si="23"/>
        <v>0</v>
      </c>
      <c r="BA28" s="55">
        <f t="shared" si="24"/>
        <v>0</v>
      </c>
      <c r="BB28" s="56">
        <f t="shared" si="25"/>
        <v>0</v>
      </c>
      <c r="BC28" s="57">
        <f t="shared" si="26"/>
        <v>0</v>
      </c>
      <c r="BD28" s="43">
        <f t="shared" si="27"/>
        <v>0</v>
      </c>
      <c r="BE28" s="49">
        <f t="shared" si="28"/>
        <v>0</v>
      </c>
      <c r="BF28" s="50">
        <f t="shared" si="29"/>
        <v>0</v>
      </c>
      <c r="BG28" s="51" t="str">
        <f t="shared" si="15"/>
        <v>Shoda!</v>
      </c>
      <c r="BH28" s="60">
        <v>23</v>
      </c>
      <c r="BI28" s="29"/>
    </row>
    <row r="29" spans="1:61" ht="14.1" customHeight="1" thickTop="1" thickBot="1">
      <c r="A29" s="29"/>
      <c r="B29" s="43">
        <v>24</v>
      </c>
      <c r="C29" s="38"/>
      <c r="D29" s="39"/>
      <c r="E29" s="4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2"/>
      <c r="Y29" s="43">
        <f t="shared" si="16"/>
        <v>0</v>
      </c>
      <c r="Z29" s="44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2"/>
      <c r="AT29" s="43">
        <f t="shared" si="17"/>
        <v>0</v>
      </c>
      <c r="AU29" s="45">
        <f t="shared" si="18"/>
        <v>0</v>
      </c>
      <c r="AV29" s="55">
        <f t="shared" si="19"/>
        <v>0</v>
      </c>
      <c r="AW29" s="55">
        <f t="shared" si="20"/>
        <v>0</v>
      </c>
      <c r="AX29" s="55">
        <f t="shared" si="21"/>
        <v>0</v>
      </c>
      <c r="AY29" s="55">
        <f t="shared" si="22"/>
        <v>0</v>
      </c>
      <c r="AZ29" s="55">
        <f t="shared" si="23"/>
        <v>0</v>
      </c>
      <c r="BA29" s="55">
        <f t="shared" si="24"/>
        <v>0</v>
      </c>
      <c r="BB29" s="56">
        <f t="shared" si="25"/>
        <v>0</v>
      </c>
      <c r="BC29" s="57">
        <f t="shared" si="26"/>
        <v>0</v>
      </c>
      <c r="BD29" s="43">
        <f t="shared" si="27"/>
        <v>0</v>
      </c>
      <c r="BE29" s="49">
        <f t="shared" si="28"/>
        <v>0</v>
      </c>
      <c r="BF29" s="50">
        <f t="shared" si="29"/>
        <v>0</v>
      </c>
      <c r="BG29" s="51" t="str">
        <f t="shared" si="15"/>
        <v>Shoda!</v>
      </c>
      <c r="BH29" s="43">
        <v>24</v>
      </c>
      <c r="BI29" s="29"/>
    </row>
    <row r="30" spans="1:61" ht="14.1" customHeight="1" thickTop="1" thickBot="1">
      <c r="A30" s="29"/>
      <c r="B30" s="60">
        <v>25</v>
      </c>
      <c r="C30" s="38"/>
      <c r="D30" s="39"/>
      <c r="E30" s="40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4"/>
      <c r="Y30" s="43">
        <f t="shared" si="16"/>
        <v>0</v>
      </c>
      <c r="Z30" s="40"/>
      <c r="AA30" s="53"/>
      <c r="AB30" s="53"/>
      <c r="AC30" s="53"/>
      <c r="AD30" s="53"/>
      <c r="AE30" s="53"/>
      <c r="AF30" s="53"/>
      <c r="AG30" s="53"/>
      <c r="AH30" s="53"/>
      <c r="AI30" s="53"/>
      <c r="AJ30" s="41"/>
      <c r="AK30" s="41"/>
      <c r="AL30" s="41"/>
      <c r="AM30" s="41"/>
      <c r="AN30" s="41"/>
      <c r="AO30" s="41"/>
      <c r="AP30" s="41"/>
      <c r="AQ30" s="41"/>
      <c r="AR30" s="41"/>
      <c r="AS30" s="42"/>
      <c r="AT30" s="43">
        <f t="shared" si="17"/>
        <v>0</v>
      </c>
      <c r="AU30" s="45">
        <f t="shared" si="18"/>
        <v>0</v>
      </c>
      <c r="AV30" s="55">
        <f t="shared" si="19"/>
        <v>0</v>
      </c>
      <c r="AW30" s="55">
        <f t="shared" si="20"/>
        <v>0</v>
      </c>
      <c r="AX30" s="55">
        <f t="shared" si="21"/>
        <v>0</v>
      </c>
      <c r="AY30" s="55">
        <f t="shared" si="22"/>
        <v>0</v>
      </c>
      <c r="AZ30" s="55">
        <f t="shared" si="23"/>
        <v>0</v>
      </c>
      <c r="BA30" s="55">
        <f t="shared" si="24"/>
        <v>0</v>
      </c>
      <c r="BB30" s="56">
        <f t="shared" si="25"/>
        <v>0</v>
      </c>
      <c r="BC30" s="57">
        <f t="shared" si="26"/>
        <v>0</v>
      </c>
      <c r="BD30" s="43">
        <f t="shared" si="27"/>
        <v>0</v>
      </c>
      <c r="BE30" s="49">
        <f t="shared" si="28"/>
        <v>0</v>
      </c>
      <c r="BF30" s="50">
        <f t="shared" si="29"/>
        <v>0</v>
      </c>
      <c r="BG30" s="51" t="str">
        <f t="shared" si="15"/>
        <v>Shoda!</v>
      </c>
      <c r="BH30" s="60">
        <v>25</v>
      </c>
      <c r="BI30" s="29"/>
    </row>
    <row r="31" spans="1:61" ht="14.1" customHeight="1" thickTop="1" thickBot="1">
      <c r="A31" s="29"/>
      <c r="B31" s="43">
        <v>26</v>
      </c>
      <c r="C31" s="38"/>
      <c r="D31" s="39"/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2"/>
      <c r="Y31" s="43">
        <f t="shared" si="16"/>
        <v>0</v>
      </c>
      <c r="Z31" s="44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2"/>
      <c r="AT31" s="43">
        <f t="shared" si="17"/>
        <v>0</v>
      </c>
      <c r="AU31" s="45">
        <f t="shared" si="18"/>
        <v>0</v>
      </c>
      <c r="AV31" s="55">
        <f t="shared" si="19"/>
        <v>0</v>
      </c>
      <c r="AW31" s="55">
        <f t="shared" si="20"/>
        <v>0</v>
      </c>
      <c r="AX31" s="55">
        <f t="shared" si="21"/>
        <v>0</v>
      </c>
      <c r="AY31" s="55">
        <f t="shared" si="22"/>
        <v>0</v>
      </c>
      <c r="AZ31" s="55">
        <f t="shared" si="23"/>
        <v>0</v>
      </c>
      <c r="BA31" s="55">
        <f t="shared" si="24"/>
        <v>0</v>
      </c>
      <c r="BB31" s="56">
        <f t="shared" si="25"/>
        <v>0</v>
      </c>
      <c r="BC31" s="57">
        <f t="shared" si="26"/>
        <v>0</v>
      </c>
      <c r="BD31" s="43">
        <f t="shared" si="27"/>
        <v>0</v>
      </c>
      <c r="BE31" s="49">
        <f t="shared" si="28"/>
        <v>0</v>
      </c>
      <c r="BF31" s="50">
        <f t="shared" si="29"/>
        <v>0</v>
      </c>
      <c r="BG31" s="51" t="str">
        <f t="shared" si="15"/>
        <v>Shoda!</v>
      </c>
      <c r="BH31" s="43">
        <v>26</v>
      </c>
      <c r="BI31" s="29"/>
    </row>
    <row r="32" spans="1:61" ht="14.1" customHeight="1" thickTop="1" thickBot="1">
      <c r="A32" s="29"/>
      <c r="B32" s="60">
        <v>27</v>
      </c>
      <c r="C32" s="63"/>
      <c r="D32" s="39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2"/>
      <c r="Y32" s="43">
        <f t="shared" si="16"/>
        <v>0</v>
      </c>
      <c r="Z32" s="44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2"/>
      <c r="AT32" s="43">
        <f t="shared" si="17"/>
        <v>0</v>
      </c>
      <c r="AU32" s="45">
        <f t="shared" si="18"/>
        <v>0</v>
      </c>
      <c r="AV32" s="55">
        <f t="shared" si="19"/>
        <v>0</v>
      </c>
      <c r="AW32" s="55">
        <f t="shared" si="20"/>
        <v>0</v>
      </c>
      <c r="AX32" s="55">
        <f t="shared" si="21"/>
        <v>0</v>
      </c>
      <c r="AY32" s="55">
        <f t="shared" si="22"/>
        <v>0</v>
      </c>
      <c r="AZ32" s="55">
        <f t="shared" si="23"/>
        <v>0</v>
      </c>
      <c r="BA32" s="55">
        <f t="shared" si="24"/>
        <v>0</v>
      </c>
      <c r="BB32" s="56">
        <f t="shared" si="25"/>
        <v>0</v>
      </c>
      <c r="BC32" s="57">
        <f t="shared" si="26"/>
        <v>0</v>
      </c>
      <c r="BD32" s="43">
        <f t="shared" si="27"/>
        <v>0</v>
      </c>
      <c r="BE32" s="49">
        <f t="shared" si="28"/>
        <v>0</v>
      </c>
      <c r="BF32" s="50">
        <f t="shared" si="29"/>
        <v>0</v>
      </c>
      <c r="BG32" s="51" t="str">
        <f t="shared" si="15"/>
        <v>Shoda!</v>
      </c>
      <c r="BH32" s="60">
        <v>27</v>
      </c>
      <c r="BI32" s="29"/>
    </row>
    <row r="33" spans="1:61" ht="14.1" customHeight="1" thickTop="1" thickBot="1">
      <c r="A33" s="29"/>
      <c r="B33" s="43">
        <v>28</v>
      </c>
      <c r="C33" s="38"/>
      <c r="D33" s="39"/>
      <c r="E33" s="40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4"/>
      <c r="Y33" s="43">
        <f t="shared" si="16"/>
        <v>0</v>
      </c>
      <c r="Z33" s="40"/>
      <c r="AA33" s="53"/>
      <c r="AB33" s="53"/>
      <c r="AC33" s="53"/>
      <c r="AD33" s="53"/>
      <c r="AE33" s="53"/>
      <c r="AF33" s="53"/>
      <c r="AG33" s="53"/>
      <c r="AH33" s="53"/>
      <c r="AI33" s="53"/>
      <c r="AJ33" s="41"/>
      <c r="AK33" s="41"/>
      <c r="AL33" s="41"/>
      <c r="AM33" s="41"/>
      <c r="AN33" s="41"/>
      <c r="AO33" s="41"/>
      <c r="AP33" s="41"/>
      <c r="AQ33" s="41"/>
      <c r="AR33" s="41"/>
      <c r="AS33" s="42"/>
      <c r="AT33" s="43">
        <f t="shared" si="17"/>
        <v>0</v>
      </c>
      <c r="AU33" s="45">
        <f t="shared" si="18"/>
        <v>0</v>
      </c>
      <c r="AV33" s="55">
        <f t="shared" si="19"/>
        <v>0</v>
      </c>
      <c r="AW33" s="55">
        <f t="shared" si="20"/>
        <v>0</v>
      </c>
      <c r="AX33" s="55">
        <f t="shared" si="21"/>
        <v>0</v>
      </c>
      <c r="AY33" s="55">
        <f t="shared" si="22"/>
        <v>0</v>
      </c>
      <c r="AZ33" s="55">
        <f t="shared" si="23"/>
        <v>0</v>
      </c>
      <c r="BA33" s="55">
        <f t="shared" si="24"/>
        <v>0</v>
      </c>
      <c r="BB33" s="56">
        <f t="shared" si="25"/>
        <v>0</v>
      </c>
      <c r="BC33" s="57">
        <f t="shared" si="26"/>
        <v>0</v>
      </c>
      <c r="BD33" s="43">
        <f t="shared" si="27"/>
        <v>0</v>
      </c>
      <c r="BE33" s="49">
        <f t="shared" si="28"/>
        <v>0</v>
      </c>
      <c r="BF33" s="50">
        <f t="shared" si="29"/>
        <v>0</v>
      </c>
      <c r="BG33" s="51" t="str">
        <f t="shared" si="15"/>
        <v>Shoda!</v>
      </c>
      <c r="BH33" s="43">
        <v>28</v>
      </c>
      <c r="BI33" s="29"/>
    </row>
    <row r="34" spans="1:61" ht="14.1" customHeight="1" thickTop="1" thickBot="1">
      <c r="A34" s="29"/>
      <c r="B34" s="60">
        <v>29</v>
      </c>
      <c r="C34" s="38"/>
      <c r="D34" s="39"/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3">
        <f t="shared" si="16"/>
        <v>0</v>
      </c>
      <c r="Z34" s="44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2"/>
      <c r="AT34" s="43">
        <f t="shared" si="17"/>
        <v>0</v>
      </c>
      <c r="AU34" s="45">
        <f t="shared" si="18"/>
        <v>0</v>
      </c>
      <c r="AV34" s="55">
        <f t="shared" si="19"/>
        <v>0</v>
      </c>
      <c r="AW34" s="55">
        <f t="shared" si="20"/>
        <v>0</v>
      </c>
      <c r="AX34" s="55">
        <f t="shared" si="21"/>
        <v>0</v>
      </c>
      <c r="AY34" s="55">
        <f t="shared" si="22"/>
        <v>0</v>
      </c>
      <c r="AZ34" s="55">
        <f t="shared" si="23"/>
        <v>0</v>
      </c>
      <c r="BA34" s="55">
        <f t="shared" si="24"/>
        <v>0</v>
      </c>
      <c r="BB34" s="56">
        <f t="shared" si="25"/>
        <v>0</v>
      </c>
      <c r="BC34" s="57">
        <f t="shared" si="26"/>
        <v>0</v>
      </c>
      <c r="BD34" s="43">
        <f t="shared" si="27"/>
        <v>0</v>
      </c>
      <c r="BE34" s="49">
        <f t="shared" si="28"/>
        <v>0</v>
      </c>
      <c r="BF34" s="50">
        <f t="shared" si="29"/>
        <v>0</v>
      </c>
      <c r="BG34" s="51" t="str">
        <f t="shared" si="15"/>
        <v>Shoda!</v>
      </c>
      <c r="BH34" s="60">
        <v>29</v>
      </c>
      <c r="BI34" s="29"/>
    </row>
    <row r="35" spans="1:61" ht="14.1" customHeight="1" thickTop="1" thickBot="1">
      <c r="A35" s="29"/>
      <c r="B35" s="43">
        <v>30</v>
      </c>
      <c r="C35" s="38"/>
      <c r="D35" s="39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  <c r="Y35" s="43">
        <f t="shared" si="16"/>
        <v>0</v>
      </c>
      <c r="Z35" s="44"/>
      <c r="AA35" s="41"/>
      <c r="AB35" s="41"/>
      <c r="AC35" s="41"/>
      <c r="AD35" s="41"/>
      <c r="AE35" s="41"/>
      <c r="AF35" s="41"/>
      <c r="AG35" s="41"/>
      <c r="AH35" s="41"/>
      <c r="AI35" s="41"/>
      <c r="AJ35" s="66"/>
      <c r="AK35" s="66"/>
      <c r="AL35" s="66"/>
      <c r="AM35" s="66"/>
      <c r="AN35" s="66"/>
      <c r="AO35" s="66"/>
      <c r="AP35" s="66"/>
      <c r="AQ35" s="66"/>
      <c r="AR35" s="66"/>
      <c r="AS35" s="67"/>
      <c r="AT35" s="43">
        <f t="shared" si="17"/>
        <v>0</v>
      </c>
      <c r="AU35" s="45">
        <f t="shared" si="18"/>
        <v>0</v>
      </c>
      <c r="AV35" s="55">
        <f t="shared" si="19"/>
        <v>0</v>
      </c>
      <c r="AW35" s="55">
        <f t="shared" si="20"/>
        <v>0</v>
      </c>
      <c r="AX35" s="55">
        <f t="shared" si="21"/>
        <v>0</v>
      </c>
      <c r="AY35" s="55">
        <f t="shared" si="22"/>
        <v>0</v>
      </c>
      <c r="AZ35" s="55">
        <f t="shared" si="23"/>
        <v>0</v>
      </c>
      <c r="BA35" s="55">
        <f t="shared" si="24"/>
        <v>0</v>
      </c>
      <c r="BB35" s="56">
        <f t="shared" si="25"/>
        <v>0</v>
      </c>
      <c r="BC35" s="57">
        <f t="shared" si="26"/>
        <v>0</v>
      </c>
      <c r="BD35" s="43">
        <f t="shared" si="27"/>
        <v>0</v>
      </c>
      <c r="BE35" s="49">
        <f t="shared" si="28"/>
        <v>0</v>
      </c>
      <c r="BF35" s="50">
        <f t="shared" si="29"/>
        <v>0</v>
      </c>
      <c r="BG35" s="51" t="str">
        <f t="shared" si="15"/>
        <v>Shoda!</v>
      </c>
      <c r="BH35" s="43">
        <v>30</v>
      </c>
      <c r="BI35" s="29"/>
    </row>
    <row r="36" spans="1:61" ht="14.1" customHeight="1" thickTop="1" thickBot="1">
      <c r="A36" s="29"/>
      <c r="B36" s="60">
        <v>31</v>
      </c>
      <c r="C36" s="38"/>
      <c r="D36" s="39"/>
      <c r="E36" s="40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4"/>
      <c r="Y36" s="43">
        <f t="shared" si="16"/>
        <v>0</v>
      </c>
      <c r="Z36" s="40"/>
      <c r="AA36" s="53"/>
      <c r="AB36" s="53"/>
      <c r="AC36" s="53"/>
      <c r="AD36" s="53"/>
      <c r="AE36" s="53"/>
      <c r="AF36" s="53"/>
      <c r="AG36" s="53"/>
      <c r="AH36" s="53"/>
      <c r="AI36" s="53"/>
      <c r="AJ36" s="41"/>
      <c r="AK36" s="41"/>
      <c r="AL36" s="41"/>
      <c r="AM36" s="41"/>
      <c r="AN36" s="41"/>
      <c r="AO36" s="41"/>
      <c r="AP36" s="41"/>
      <c r="AQ36" s="41"/>
      <c r="AR36" s="41"/>
      <c r="AS36" s="42"/>
      <c r="AT36" s="43">
        <f t="shared" si="17"/>
        <v>0</v>
      </c>
      <c r="AU36" s="45">
        <f t="shared" si="18"/>
        <v>0</v>
      </c>
      <c r="AV36" s="55">
        <f t="shared" si="19"/>
        <v>0</v>
      </c>
      <c r="AW36" s="55">
        <f t="shared" si="20"/>
        <v>0</v>
      </c>
      <c r="AX36" s="55">
        <f t="shared" si="21"/>
        <v>0</v>
      </c>
      <c r="AY36" s="55">
        <f t="shared" si="22"/>
        <v>0</v>
      </c>
      <c r="AZ36" s="55">
        <f t="shared" si="23"/>
        <v>0</v>
      </c>
      <c r="BA36" s="55">
        <f t="shared" si="24"/>
        <v>0</v>
      </c>
      <c r="BB36" s="56">
        <f t="shared" si="25"/>
        <v>0</v>
      </c>
      <c r="BC36" s="57">
        <f t="shared" si="26"/>
        <v>0</v>
      </c>
      <c r="BD36" s="43">
        <f t="shared" si="27"/>
        <v>0</v>
      </c>
      <c r="BE36" s="49">
        <f t="shared" si="28"/>
        <v>0</v>
      </c>
      <c r="BF36" s="50">
        <f t="shared" si="29"/>
        <v>0</v>
      </c>
      <c r="BG36" s="51" t="str">
        <f t="shared" si="15"/>
        <v>Shoda!</v>
      </c>
      <c r="BH36" s="60">
        <v>31</v>
      </c>
      <c r="BI36" s="29"/>
    </row>
    <row r="37" spans="1:61" ht="14.1" customHeight="1" thickTop="1" thickBot="1">
      <c r="A37" s="29"/>
      <c r="B37" s="43">
        <v>32</v>
      </c>
      <c r="C37" s="38"/>
      <c r="D37" s="39"/>
      <c r="E37" s="4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  <c r="Y37" s="43">
        <f t="shared" si="16"/>
        <v>0</v>
      </c>
      <c r="Z37" s="44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2"/>
      <c r="AT37" s="43">
        <f t="shared" si="17"/>
        <v>0</v>
      </c>
      <c r="AU37" s="45">
        <f t="shared" si="18"/>
        <v>0</v>
      </c>
      <c r="AV37" s="55">
        <f t="shared" si="19"/>
        <v>0</v>
      </c>
      <c r="AW37" s="55">
        <f t="shared" si="20"/>
        <v>0</v>
      </c>
      <c r="AX37" s="55">
        <f t="shared" si="21"/>
        <v>0</v>
      </c>
      <c r="AY37" s="55">
        <f t="shared" si="22"/>
        <v>0</v>
      </c>
      <c r="AZ37" s="55">
        <f t="shared" si="23"/>
        <v>0</v>
      </c>
      <c r="BA37" s="55">
        <f t="shared" si="24"/>
        <v>0</v>
      </c>
      <c r="BB37" s="56">
        <f t="shared" si="25"/>
        <v>0</v>
      </c>
      <c r="BC37" s="57">
        <f t="shared" si="26"/>
        <v>0</v>
      </c>
      <c r="BD37" s="43">
        <f t="shared" si="27"/>
        <v>0</v>
      </c>
      <c r="BE37" s="49">
        <f t="shared" si="28"/>
        <v>0</v>
      </c>
      <c r="BF37" s="50">
        <f t="shared" si="29"/>
        <v>0</v>
      </c>
      <c r="BG37" s="51" t="str">
        <f t="shared" si="15"/>
        <v>Shoda!</v>
      </c>
      <c r="BH37" s="43">
        <v>32</v>
      </c>
      <c r="BI37" s="29"/>
    </row>
    <row r="38" spans="1:61" ht="14.1" customHeight="1" thickTop="1" thickBot="1">
      <c r="A38" s="29"/>
      <c r="B38" s="60">
        <v>33</v>
      </c>
      <c r="C38" s="63"/>
      <c r="D38" s="39"/>
      <c r="E38" s="4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2"/>
      <c r="Y38" s="43">
        <f t="shared" si="16"/>
        <v>0</v>
      </c>
      <c r="Z38" s="44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2"/>
      <c r="AT38" s="43">
        <f t="shared" si="17"/>
        <v>0</v>
      </c>
      <c r="AU38" s="45">
        <f t="shared" si="18"/>
        <v>0</v>
      </c>
      <c r="AV38" s="55">
        <f t="shared" si="19"/>
        <v>0</v>
      </c>
      <c r="AW38" s="55">
        <f t="shared" si="20"/>
        <v>0</v>
      </c>
      <c r="AX38" s="55">
        <f t="shared" si="21"/>
        <v>0</v>
      </c>
      <c r="AY38" s="55">
        <f t="shared" si="22"/>
        <v>0</v>
      </c>
      <c r="AZ38" s="55">
        <f t="shared" si="23"/>
        <v>0</v>
      </c>
      <c r="BA38" s="55">
        <f t="shared" si="24"/>
        <v>0</v>
      </c>
      <c r="BB38" s="56">
        <f t="shared" si="25"/>
        <v>0</v>
      </c>
      <c r="BC38" s="57">
        <f t="shared" si="26"/>
        <v>0</v>
      </c>
      <c r="BD38" s="43">
        <f t="shared" si="27"/>
        <v>0</v>
      </c>
      <c r="BE38" s="49">
        <f t="shared" si="28"/>
        <v>0</v>
      </c>
      <c r="BF38" s="50">
        <f t="shared" si="29"/>
        <v>0</v>
      </c>
      <c r="BG38" s="51" t="str">
        <f t="shared" si="15"/>
        <v>Shoda!</v>
      </c>
      <c r="BH38" s="60">
        <v>33</v>
      </c>
      <c r="BI38" s="29"/>
    </row>
    <row r="39" spans="1:61" ht="14.1" customHeight="1" thickTop="1" thickBot="1">
      <c r="A39" s="29"/>
      <c r="B39" s="43">
        <v>34</v>
      </c>
      <c r="C39" s="38"/>
      <c r="D39" s="39"/>
      <c r="E39" s="4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2"/>
      <c r="Y39" s="43">
        <f t="shared" si="16"/>
        <v>0</v>
      </c>
      <c r="Z39" s="44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2"/>
      <c r="AT39" s="43">
        <f t="shared" si="17"/>
        <v>0</v>
      </c>
      <c r="AU39" s="45">
        <f t="shared" si="18"/>
        <v>0</v>
      </c>
      <c r="AV39" s="55">
        <f t="shared" si="19"/>
        <v>0</v>
      </c>
      <c r="AW39" s="55">
        <f t="shared" si="20"/>
        <v>0</v>
      </c>
      <c r="AX39" s="55">
        <f t="shared" si="21"/>
        <v>0</v>
      </c>
      <c r="AY39" s="55">
        <f t="shared" si="22"/>
        <v>0</v>
      </c>
      <c r="AZ39" s="55">
        <f t="shared" si="23"/>
        <v>0</v>
      </c>
      <c r="BA39" s="55">
        <f t="shared" si="24"/>
        <v>0</v>
      </c>
      <c r="BB39" s="56">
        <f t="shared" si="25"/>
        <v>0</v>
      </c>
      <c r="BC39" s="57">
        <f t="shared" si="26"/>
        <v>0</v>
      </c>
      <c r="BD39" s="43">
        <f t="shared" si="27"/>
        <v>0</v>
      </c>
      <c r="BE39" s="49">
        <f t="shared" si="28"/>
        <v>0</v>
      </c>
      <c r="BF39" s="50">
        <f t="shared" si="29"/>
        <v>0</v>
      </c>
      <c r="BG39" s="51" t="str">
        <f t="shared" si="15"/>
        <v>Shoda!</v>
      </c>
      <c r="BH39" s="43">
        <v>34</v>
      </c>
      <c r="BI39" s="29"/>
    </row>
    <row r="40" spans="1:61" ht="14.1" customHeight="1" thickTop="1" thickBot="1">
      <c r="A40" s="29"/>
      <c r="B40" s="68">
        <v>35</v>
      </c>
      <c r="C40" s="69"/>
      <c r="D40" s="70"/>
      <c r="E40" s="71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3"/>
      <c r="Y40" s="68">
        <f t="shared" si="16"/>
        <v>0</v>
      </c>
      <c r="Z40" s="71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3"/>
      <c r="AT40" s="68">
        <f t="shared" si="17"/>
        <v>0</v>
      </c>
      <c r="AU40" s="74">
        <f t="shared" si="18"/>
        <v>0</v>
      </c>
      <c r="AV40" s="75">
        <f t="shared" si="19"/>
        <v>0</v>
      </c>
      <c r="AW40" s="75">
        <f t="shared" si="20"/>
        <v>0</v>
      </c>
      <c r="AX40" s="75">
        <f t="shared" si="21"/>
        <v>0</v>
      </c>
      <c r="AY40" s="75">
        <f t="shared" si="22"/>
        <v>0</v>
      </c>
      <c r="AZ40" s="75">
        <f t="shared" si="23"/>
        <v>0</v>
      </c>
      <c r="BA40" s="75">
        <f t="shared" si="24"/>
        <v>0</v>
      </c>
      <c r="BB40" s="76">
        <f t="shared" si="25"/>
        <v>0</v>
      </c>
      <c r="BC40" s="77">
        <f>C40</f>
        <v>0</v>
      </c>
      <c r="BD40" s="78">
        <f t="shared" si="27"/>
        <v>0</v>
      </c>
      <c r="BE40" s="79">
        <f t="shared" si="28"/>
        <v>0</v>
      </c>
      <c r="BF40" s="80">
        <f t="shared" si="29"/>
        <v>0</v>
      </c>
      <c r="BG40" s="51" t="str">
        <f t="shared" si="15"/>
        <v>Shoda!</v>
      </c>
      <c r="BH40" s="68">
        <v>35</v>
      </c>
      <c r="BI40" s="29"/>
    </row>
    <row r="41" spans="1:61" ht="14.1" customHeight="1" thickTop="1">
      <c r="A41" s="29"/>
      <c r="B41" s="29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29"/>
      <c r="AV41" s="29"/>
      <c r="AW41" s="29"/>
      <c r="AX41" s="29"/>
      <c r="AY41" s="29"/>
      <c r="AZ41" s="29"/>
      <c r="BA41" s="29"/>
      <c r="BB41" s="29"/>
      <c r="BC41" s="29"/>
      <c r="BD41" s="36"/>
      <c r="BE41" s="81"/>
      <c r="BF41" s="82"/>
      <c r="BG41" s="29"/>
      <c r="BH41" s="29"/>
      <c r="BI41" s="29"/>
    </row>
    <row r="42" spans="1:61" ht="14.1" customHeight="1">
      <c r="E42" s="28" t="s">
        <v>25</v>
      </c>
      <c r="AT42" s="5"/>
      <c r="AU42" s="3"/>
      <c r="AV42" s="3"/>
      <c r="AW42" s="3"/>
      <c r="AX42" s="3"/>
      <c r="AY42" s="3"/>
      <c r="AZ42" s="3"/>
      <c r="BA42" s="3"/>
      <c r="BB42" s="3"/>
      <c r="BC42" s="3"/>
      <c r="BE42" s="5"/>
      <c r="BF42" s="6"/>
    </row>
    <row r="43" spans="1:61" ht="14.1" customHeight="1">
      <c r="AT43" s="5"/>
      <c r="AU43" s="3"/>
      <c r="AV43" s="3"/>
      <c r="AW43" s="3"/>
      <c r="AX43" s="3"/>
      <c r="AY43" s="3"/>
      <c r="AZ43" s="3"/>
      <c r="BA43" s="3"/>
      <c r="BB43" s="3"/>
      <c r="BC43" s="3"/>
      <c r="BE43" s="5"/>
      <c r="BF43" s="10"/>
    </row>
    <row r="44" spans="1:61" ht="14.1" customHeight="1">
      <c r="AT44" s="5"/>
      <c r="AU44" s="3"/>
      <c r="AV44" s="3"/>
      <c r="AW44" s="3"/>
      <c r="AX44" s="3"/>
      <c r="AY44" s="3"/>
      <c r="AZ44" s="3"/>
      <c r="BA44" s="3"/>
      <c r="BB44" s="3"/>
      <c r="BC44" s="3"/>
      <c r="BE44" s="5"/>
      <c r="BF44" s="10"/>
    </row>
    <row r="45" spans="1:61" s="11" customFormat="1" ht="18.75">
      <c r="B45" s="11" t="s">
        <v>11</v>
      </c>
      <c r="C45" s="12" t="s">
        <v>6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4"/>
      <c r="AU45" s="15"/>
      <c r="AV45" s="15"/>
      <c r="AW45" s="15"/>
      <c r="AX45" s="15"/>
      <c r="AY45" s="15"/>
      <c r="AZ45" s="15"/>
      <c r="BA45" s="15"/>
      <c r="BB45" s="15"/>
      <c r="BC45" s="15"/>
      <c r="BD45" s="13"/>
      <c r="BE45" s="16"/>
      <c r="BF45" s="17" t="s">
        <v>7</v>
      </c>
    </row>
    <row r="46" spans="1:61" s="11" customFormat="1" ht="18.75">
      <c r="C46" s="18" t="s">
        <v>8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20"/>
      <c r="AU46" s="21"/>
      <c r="AV46" s="21"/>
      <c r="AW46" s="21"/>
      <c r="AX46" s="21"/>
      <c r="AY46" s="21"/>
      <c r="AZ46" s="21"/>
      <c r="BA46" s="21"/>
      <c r="BB46" s="21"/>
      <c r="BC46" s="21"/>
      <c r="BD46" s="19"/>
      <c r="BE46" s="20"/>
      <c r="BF46" s="20"/>
    </row>
    <row r="47" spans="1:61" s="11" customFormat="1" ht="18.75">
      <c r="B47" s="11" t="s">
        <v>12</v>
      </c>
      <c r="C47" s="22" t="s">
        <v>28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4"/>
      <c r="AU47" s="25"/>
      <c r="AV47" s="25"/>
      <c r="AW47" s="25"/>
      <c r="AX47" s="25"/>
      <c r="AY47" s="25"/>
      <c r="AZ47" s="25"/>
      <c r="BA47" s="25"/>
      <c r="BB47" s="25"/>
      <c r="BC47" s="25"/>
      <c r="BD47" s="23"/>
      <c r="BE47" s="24"/>
      <c r="BF47" s="20"/>
    </row>
    <row r="48" spans="1:61" s="11" customFormat="1" ht="18.75">
      <c r="B48" s="11" t="s">
        <v>13</v>
      </c>
      <c r="C48" s="22" t="s">
        <v>20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4"/>
      <c r="AU48" s="25"/>
      <c r="AV48" s="25"/>
      <c r="AW48" s="25"/>
      <c r="AX48" s="25"/>
      <c r="AY48" s="25"/>
      <c r="AZ48" s="25"/>
      <c r="BA48" s="25"/>
      <c r="BB48" s="25"/>
      <c r="BC48" s="25"/>
      <c r="BD48" s="23"/>
      <c r="BE48" s="24"/>
      <c r="BF48" s="20"/>
    </row>
    <row r="49" spans="2:58" s="11" customFormat="1" ht="18.75">
      <c r="C49" s="22"/>
      <c r="D49" s="26" t="s">
        <v>18</v>
      </c>
      <c r="E49" s="22" t="s">
        <v>22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4"/>
      <c r="AU49" s="25"/>
      <c r="AV49" s="25"/>
      <c r="AW49" s="25"/>
      <c r="AX49" s="25"/>
      <c r="AY49" s="25"/>
      <c r="AZ49" s="25"/>
      <c r="BA49" s="25"/>
      <c r="BB49" s="25"/>
      <c r="BC49" s="25"/>
      <c r="BD49" s="23"/>
      <c r="BE49" s="24"/>
      <c r="BF49" s="20"/>
    </row>
    <row r="50" spans="2:58" s="11" customFormat="1" ht="18.75">
      <c r="C50" s="22"/>
      <c r="D50" s="27" t="s">
        <v>19</v>
      </c>
      <c r="E50" s="22" t="s">
        <v>21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4"/>
      <c r="AU50" s="25"/>
      <c r="AV50" s="25"/>
      <c r="AW50" s="25"/>
      <c r="AX50" s="25"/>
      <c r="AY50" s="25"/>
      <c r="AZ50" s="25"/>
      <c r="BA50" s="25"/>
      <c r="BB50" s="25"/>
      <c r="BC50" s="25"/>
      <c r="BD50" s="23"/>
      <c r="BE50" s="24"/>
      <c r="BF50" s="20"/>
    </row>
    <row r="51" spans="2:58" s="11" customFormat="1" ht="18.75">
      <c r="B51" s="11" t="s">
        <v>17</v>
      </c>
      <c r="C51" s="22" t="s">
        <v>15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4"/>
      <c r="AU51" s="25"/>
      <c r="AV51" s="25"/>
      <c r="AW51" s="25"/>
      <c r="AX51" s="25"/>
      <c r="AY51" s="25"/>
      <c r="AZ51" s="25"/>
      <c r="BA51" s="25"/>
      <c r="BB51" s="25"/>
      <c r="BC51" s="25"/>
      <c r="BD51" s="23"/>
      <c r="BE51" s="24"/>
      <c r="BF51" s="20"/>
    </row>
    <row r="52" spans="2:58">
      <c r="AT52" s="5"/>
      <c r="AU52" s="3"/>
      <c r="AV52" s="3"/>
      <c r="AW52" s="3"/>
      <c r="AX52" s="3"/>
      <c r="AY52" s="3"/>
      <c r="AZ52" s="3"/>
      <c r="BA52" s="3"/>
      <c r="BB52" s="3"/>
      <c r="BC52" s="3"/>
      <c r="BE52" s="5"/>
      <c r="BF52" s="6"/>
    </row>
  </sheetData>
  <sortState ref="C6:BF19">
    <sortCondition ref="BF6:BF19"/>
    <sortCondition ref="BE6:BE19"/>
    <sortCondition ref="AU6:AU19"/>
    <sortCondition ref="E6:E19"/>
  </sortState>
  <mergeCells count="12">
    <mergeCell ref="B4:B5"/>
    <mergeCell ref="C4:C5"/>
    <mergeCell ref="D4:D5"/>
    <mergeCell ref="BF4:BF5"/>
    <mergeCell ref="AU4:BB4"/>
    <mergeCell ref="E4:AS4"/>
    <mergeCell ref="BD4:BD5"/>
    <mergeCell ref="BH4:BH5"/>
    <mergeCell ref="BC4:BC5"/>
    <mergeCell ref="BG4:BG5"/>
    <mergeCell ref="BE4:BE5"/>
    <mergeCell ref="AT4:AT5"/>
  </mergeCells>
  <phoneticPr fontId="4" type="noConversion"/>
  <conditionalFormatting sqref="BG6:BG40">
    <cfRule type="cellIs" dxfId="2" priority="9" stopIfTrue="1" operator="equal">
      <formula>"OK"</formula>
    </cfRule>
    <cfRule type="cellIs" dxfId="1" priority="10" stopIfTrue="1" operator="equal">
      <formula>"Shoda!"</formula>
    </cfRule>
  </conditionalFormatting>
  <conditionalFormatting sqref="C6:BD14 C16:BD40 D15:BD15">
    <cfRule type="expression" dxfId="0" priority="1" stopIfTrue="1">
      <formula>MOD(ROW(),2)=1</formula>
    </cfRule>
  </conditionalFormatting>
  <pageMargins left="0.7" right="0.7" top="0.78740157499999996" bottom="0.78740157499999996" header="0.3" footer="0.3"/>
  <pageSetup paperSize="9" scale="5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Brodský</dc:creator>
  <cp:lastModifiedBy>Ladislav Douša</cp:lastModifiedBy>
  <cp:lastPrinted>2014-10-02T11:26:49Z</cp:lastPrinted>
  <dcterms:created xsi:type="dcterms:W3CDTF">2014-09-19T14:18:20Z</dcterms:created>
  <dcterms:modified xsi:type="dcterms:W3CDTF">2022-11-14T14:12:44Z</dcterms:modified>
</cp:coreProperties>
</file>