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</sheets>
  <definedNames>
    <definedName name="_xlnm.Print_Area" localSheetId="0">'List1'!$A$1:$AG$28</definedName>
  </definedNames>
  <calcPr fullCalcOnLoad="1"/>
</workbook>
</file>

<file path=xl/comments1.xml><?xml version="1.0" encoding="utf-8"?>
<comments xmlns="http://schemas.openxmlformats.org/spreadsheetml/2006/main">
  <authors>
    <author>Jiří Munclinger</author>
  </authors>
  <commentList>
    <comment ref="C8" authorId="0">
      <text>
        <r>
          <rPr>
            <b/>
            <sz val="9"/>
            <rFont val="Tahoma"/>
            <family val="2"/>
          </rPr>
          <t>Jiří Munclinger: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<sst xmlns="http://schemas.openxmlformats.org/spreadsheetml/2006/main" count="75" uniqueCount="72">
  <si>
    <t>plachty</t>
  </si>
  <si>
    <t>jízda číslo</t>
  </si>
  <si>
    <t>o d e č t e n o</t>
  </si>
  <si>
    <t>jméno  přijmení</t>
  </si>
  <si>
    <t>Celk.
Poř.</t>
  </si>
  <si>
    <t>Oznacit bunky od tohoto sloupce</t>
  </si>
  <si>
    <t>po tento sloupec</t>
  </si>
  <si>
    <t>Řádky vybrat pouze ty kde jsou jména !!</t>
  </si>
  <si>
    <t>BODY
Celkem</t>
  </si>
  <si>
    <t>BODY
Skrtane</t>
  </si>
  <si>
    <t>1.</t>
  </si>
  <si>
    <t>2.</t>
  </si>
  <si>
    <t>3.</t>
  </si>
  <si>
    <t>BODY
Vysledne</t>
  </si>
  <si>
    <t>Hotovo :)</t>
  </si>
  <si>
    <t>Kontrola</t>
  </si>
  <si>
    <t>4.</t>
  </si>
  <si>
    <t>OK</t>
  </si>
  <si>
    <t>Shoda!</t>
  </si>
  <si>
    <t>Poslední sloupec hlídá shodu výsledných, škrtaných a nejvyšších škrtaných bodů:</t>
  </si>
  <si>
    <t>Výsledné, škrtané i nejvyšší škrtané body jsou shodné, je potřeba ručně rozhodnout o pořadí podle lepší první jízdy!!</t>
  </si>
  <si>
    <t>Nedošlo ke shodě, není potřeba ručně rozhodnout pořadí.</t>
  </si>
  <si>
    <t>Pozor, nutno zadávat ve formátu CZE xxx !!!</t>
  </si>
  <si>
    <t>Seřadit data podle "BODY Vysledne" (sloupec AG), následně podle "BODY Skrtane" (sloupec AF), pak podle nejvyššího škrtu (sloupec Z) a pak podle lepší první jízdy (sloupec E) - všechno vzestupně.</t>
  </si>
  <si>
    <t>Pozor, starší excely neumožní řadit podle více než 3 podmínek, nutný postup viz bod 3!!!</t>
  </si>
  <si>
    <t>CZE 03</t>
  </si>
  <si>
    <t>Jiří Munclinger</t>
  </si>
  <si>
    <t xml:space="preserve">1. závod O Olomoucký Tvarůžek 2017 </t>
  </si>
  <si>
    <t>Olomouc 19. 5. 2017</t>
  </si>
  <si>
    <t>Jan Hyk</t>
  </si>
  <si>
    <t>CZE 134</t>
  </si>
  <si>
    <t>CZE 135</t>
  </si>
  <si>
    <t>Jaromír Sýkora</t>
  </si>
  <si>
    <t>CZE 32</t>
  </si>
  <si>
    <t>Roman Mynář</t>
  </si>
  <si>
    <t>CZE 166</t>
  </si>
  <si>
    <t xml:space="preserve">Michal Sýkora </t>
  </si>
  <si>
    <t>CZE 38</t>
  </si>
  <si>
    <t>Stanislav ŠEREDA</t>
  </si>
  <si>
    <t>CZE 61</t>
  </si>
  <si>
    <t xml:space="preserve">Roman Sejkora </t>
  </si>
  <si>
    <t>CZE 20</t>
  </si>
  <si>
    <t>Petr Hrušecký</t>
  </si>
  <si>
    <t>CZE 131</t>
  </si>
  <si>
    <t xml:space="preserve">Marek Hrušecký         jun.     </t>
  </si>
  <si>
    <t>CZE 132</t>
  </si>
  <si>
    <t xml:space="preserve">                           kategorie RG-65 open </t>
  </si>
  <si>
    <t>Vít jelínek</t>
  </si>
  <si>
    <t>Vladimír Jelínek</t>
  </si>
  <si>
    <t>CZE 110</t>
  </si>
  <si>
    <t>Pavel Pikner</t>
  </si>
  <si>
    <t>CZE 54</t>
  </si>
  <si>
    <t>Jiří Simon</t>
  </si>
  <si>
    <t>CZE 156</t>
  </si>
  <si>
    <t>Zdeněk Bureš</t>
  </si>
  <si>
    <t>CZE 167</t>
  </si>
  <si>
    <t>Aleš Pokorný</t>
  </si>
  <si>
    <t>CZE 84</t>
  </si>
  <si>
    <t>Juraj     Száraz</t>
  </si>
  <si>
    <t>SVK 37</t>
  </si>
  <si>
    <t>Jozef    Csorgo</t>
  </si>
  <si>
    <t>SVK 60</t>
  </si>
  <si>
    <t>Gabriela Podhorná</t>
  </si>
  <si>
    <t>SVK 40</t>
  </si>
  <si>
    <t>Peter Podhorný</t>
  </si>
  <si>
    <t>SVK 01</t>
  </si>
  <si>
    <t>Peter Berec</t>
  </si>
  <si>
    <t>SVK 77</t>
  </si>
  <si>
    <t>Aleš Stránský</t>
  </si>
  <si>
    <t>CZE 77</t>
  </si>
  <si>
    <t>CZE 118</t>
  </si>
  <si>
    <t>Jan Hyk ml.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</si>
</sst>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/>
      <top style="thin"/>
      <bottom style="thin"/>
    </border>
    <border>
      <left style="thin"/>
      <right style="thin"/>
      <top style="thick"/>
      <bottom/>
    </border>
    <border>
      <left style="thick"/>
      <right/>
      <top style="thin"/>
      <bottom style="thick"/>
    </border>
    <border>
      <left/>
      <right style="thick"/>
      <top style="thick"/>
      <bottom style="thin"/>
    </border>
    <border>
      <left/>
      <right style="thick"/>
      <top style="thick"/>
      <bottom style="thick"/>
    </border>
    <border>
      <left style="thick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 style="thick"/>
      <right style="double"/>
      <top style="thick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ck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ck"/>
      <bottom style="dotted"/>
    </border>
    <border>
      <left/>
      <right/>
      <top style="thick"/>
      <bottom style="dotted"/>
    </border>
    <border>
      <left style="thick"/>
      <right/>
      <top style="thick"/>
      <bottom style="dashed"/>
    </border>
    <border>
      <left/>
      <right/>
      <top style="thick"/>
      <bottom style="dashed"/>
    </border>
    <border>
      <left/>
      <right style="thick"/>
      <top style="thick"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9" borderId="8" applyNumberFormat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8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22" fillId="0" borderId="0" xfId="0" applyFont="1" applyAlignment="1">
      <alignment/>
    </xf>
    <xf numFmtId="0" fontId="3" fillId="9" borderId="0" xfId="0" applyFont="1" applyFill="1" applyAlignment="1">
      <alignment horizontal="left"/>
    </xf>
    <xf numFmtId="0" fontId="4" fillId="9" borderId="0" xfId="0" applyFont="1" applyFill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/>
    </xf>
    <xf numFmtId="0" fontId="22" fillId="9" borderId="0" xfId="0" applyFont="1" applyFill="1" applyAlignment="1">
      <alignment horizontal="center"/>
    </xf>
    <xf numFmtId="0" fontId="3" fillId="9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9" borderId="29" xfId="0" applyFill="1" applyBorder="1" applyAlignment="1">
      <alignment/>
    </xf>
    <xf numFmtId="0" fontId="0" fillId="0" borderId="30" xfId="0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2" fillId="21" borderId="0" xfId="0" applyFont="1" applyFill="1" applyAlignment="1">
      <alignment horizontal="center"/>
    </xf>
    <xf numFmtId="0" fontId="22" fillId="22" borderId="0" xfId="0" applyFont="1" applyFill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9" borderId="33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/>
    </xf>
    <xf numFmtId="0" fontId="0" fillId="9" borderId="29" xfId="0" applyFill="1" applyBorder="1" applyAlignment="1">
      <alignment horizontal="left"/>
    </xf>
    <xf numFmtId="0" fontId="0" fillId="9" borderId="31" xfId="0" applyFont="1" applyFill="1" applyBorder="1" applyAlignment="1">
      <alignment horizontal="center"/>
    </xf>
    <xf numFmtId="0" fontId="0" fillId="9" borderId="29" xfId="0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9" borderId="29" xfId="0" applyFill="1" applyBorder="1" applyAlignment="1">
      <alignment horizontal="left"/>
    </xf>
    <xf numFmtId="0" fontId="0" fillId="9" borderId="31" xfId="0" applyFont="1" applyFill="1" applyBorder="1" applyAlignment="1">
      <alignment horizontal="center"/>
    </xf>
    <xf numFmtId="0" fontId="0" fillId="4" borderId="29" xfId="0" applyFill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9" borderId="35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Border="1" applyAlignment="1">
      <alignment horizontal="center"/>
    </xf>
    <xf numFmtId="0" fontId="1" fillId="0" borderId="38" xfId="0" applyFont="1" applyFill="1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theme="0" tint="-0.149959996342659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28</xdr:row>
      <xdr:rowOff>0</xdr:rowOff>
    </xdr:from>
    <xdr:to>
      <xdr:col>3</xdr:col>
      <xdr:colOff>390525</xdr:colOff>
      <xdr:row>28</xdr:row>
      <xdr:rowOff>104775</xdr:rowOff>
    </xdr:to>
    <xdr:sp>
      <xdr:nvSpPr>
        <xdr:cNvPr id="1" name="Pravoúhlá spojnice 2"/>
        <xdr:cNvSpPr>
          <a:spLocks/>
        </xdr:cNvSpPr>
      </xdr:nvSpPr>
      <xdr:spPr>
        <a:xfrm rot="16200000" flipV="1">
          <a:off x="2762250" y="5038725"/>
          <a:ext cx="133350" cy="104775"/>
        </a:xfrm>
        <a:prstGeom prst="bentConnector3">
          <a:avLst>
            <a:gd name="adj" fmla="val 0"/>
          </a:avLst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0"/>
  <sheetViews>
    <sheetView tabSelected="1" zoomScale="75" zoomScaleNormal="75" zoomScalePageLayoutView="0" workbookViewId="0" topLeftCell="A1">
      <selection activeCell="AL6" sqref="AL6"/>
    </sheetView>
  </sheetViews>
  <sheetFormatPr defaultColWidth="9.140625" defaultRowHeight="15"/>
  <cols>
    <col min="1" max="1" width="7.140625" style="0" customWidth="1"/>
    <col min="2" max="2" width="6.28125" style="0" customWidth="1"/>
    <col min="3" max="3" width="24.140625" style="8" customWidth="1"/>
    <col min="4" max="4" width="9.421875" style="61" customWidth="1"/>
    <col min="5" max="17" width="5.7109375" style="1" customWidth="1"/>
    <col min="18" max="24" width="5.7109375" style="1" hidden="1" customWidth="1"/>
    <col min="25" max="25" width="9.140625" style="1" customWidth="1"/>
    <col min="26" max="29" width="5.7109375" style="0" customWidth="1"/>
    <col min="30" max="30" width="23.00390625" style="0" customWidth="1"/>
    <col min="31" max="31" width="9.57421875" style="1" customWidth="1"/>
    <col min="32" max="32" width="9.140625" style="1" customWidth="1"/>
    <col min="33" max="33" width="9.57421875" style="1" customWidth="1"/>
    <col min="34" max="34" width="8.7109375" style="0" customWidth="1"/>
    <col min="35" max="35" width="6.28125" style="0" customWidth="1"/>
  </cols>
  <sheetData>
    <row r="1" ht="15"/>
    <row r="2" spans="3:14" ht="21">
      <c r="C2" s="51" t="s">
        <v>27</v>
      </c>
      <c r="D2" s="59"/>
      <c r="E2" s="53"/>
      <c r="F2" s="53"/>
      <c r="G2" s="52"/>
      <c r="H2" s="52" t="s">
        <v>46</v>
      </c>
      <c r="I2" s="52"/>
      <c r="K2" s="52"/>
      <c r="L2" s="53"/>
      <c r="N2" s="1" t="s">
        <v>28</v>
      </c>
    </row>
    <row r="3" spans="3:4" ht="15.75">
      <c r="C3" s="50"/>
      <c r="D3" s="60"/>
    </row>
    <row r="4" ht="15.75" thickBot="1"/>
    <row r="5" spans="2:35" ht="15.75" customHeight="1" thickBot="1" thickTop="1">
      <c r="B5" s="89" t="s">
        <v>4</v>
      </c>
      <c r="C5" s="91" t="s">
        <v>3</v>
      </c>
      <c r="D5" s="105" t="s">
        <v>0</v>
      </c>
      <c r="E5" s="102" t="s">
        <v>1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4"/>
      <c r="Y5" s="96" t="s">
        <v>8</v>
      </c>
      <c r="Z5" s="100" t="s">
        <v>2</v>
      </c>
      <c r="AA5" s="101"/>
      <c r="AB5" s="101"/>
      <c r="AC5" s="101"/>
      <c r="AD5" s="91" t="s">
        <v>3</v>
      </c>
      <c r="AE5" s="98" t="s">
        <v>0</v>
      </c>
      <c r="AF5" s="94" t="s">
        <v>9</v>
      </c>
      <c r="AG5" s="96" t="s">
        <v>13</v>
      </c>
      <c r="AH5" s="93" t="s">
        <v>15</v>
      </c>
      <c r="AI5" s="89" t="s">
        <v>4</v>
      </c>
    </row>
    <row r="6" spans="2:35" ht="16.5" thickBot="1" thickTop="1">
      <c r="B6" s="90"/>
      <c r="C6" s="92"/>
      <c r="D6" s="106"/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8">
        <v>20</v>
      </c>
      <c r="Y6" s="99"/>
      <c r="Z6" s="11">
        <v>1</v>
      </c>
      <c r="AA6" s="11">
        <v>2</v>
      </c>
      <c r="AB6" s="11">
        <v>3</v>
      </c>
      <c r="AC6" s="11">
        <v>4</v>
      </c>
      <c r="AD6" s="92"/>
      <c r="AE6" s="99"/>
      <c r="AF6" s="95"/>
      <c r="AG6" s="97"/>
      <c r="AH6" s="93"/>
      <c r="AI6" s="90"/>
    </row>
    <row r="7" spans="2:35" ht="13.5" customHeight="1" thickBot="1" thickTop="1">
      <c r="B7" s="20">
        <v>1</v>
      </c>
      <c r="C7" s="68" t="s">
        <v>56</v>
      </c>
      <c r="D7" s="62" t="s">
        <v>57</v>
      </c>
      <c r="E7" s="2">
        <v>1</v>
      </c>
      <c r="F7" s="13">
        <v>1</v>
      </c>
      <c r="G7" s="56">
        <v>1</v>
      </c>
      <c r="H7" s="13">
        <v>1</v>
      </c>
      <c r="I7" s="13">
        <v>2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/>
      <c r="S7" s="13"/>
      <c r="T7" s="13"/>
      <c r="U7" s="13"/>
      <c r="V7" s="13"/>
      <c r="W7" s="13"/>
      <c r="X7" s="16"/>
      <c r="Y7" s="6">
        <f aca="true" t="shared" si="0" ref="Y7:Y28">SUM(E7:X7)</f>
        <v>14</v>
      </c>
      <c r="Z7" s="26">
        <f aca="true" t="shared" si="1" ref="Z7:Z28">IF(COUNT(E7:X7)&gt;=5,LARGE(E7:X7,1),0)</f>
        <v>2</v>
      </c>
      <c r="AA7" s="27">
        <f aca="true" t="shared" si="2" ref="AA7:AA28">IF(COUNT(E7:X7)&gt;=10,LARGE(E7:X7,2),0)</f>
        <v>1</v>
      </c>
      <c r="AB7" s="27">
        <f aca="true" t="shared" si="3" ref="AB7:AB28">IF(COUNT(E7:X7)&gt;=15,LARGE(E7:X7,3),0)</f>
        <v>0</v>
      </c>
      <c r="AC7" s="27">
        <f aca="true" t="shared" si="4" ref="AC7:AC28">IF(COUNT(E7:X7)&gt;=20,LARGE(E7:X7,4),0)</f>
        <v>0</v>
      </c>
      <c r="AD7" s="54" t="str">
        <f aca="true" t="shared" si="5" ref="AD7:AD28">C7</f>
        <v>Aleš Pokorný</v>
      </c>
      <c r="AE7" s="6" t="str">
        <f aca="true" t="shared" si="6" ref="AE7:AE28">D7</f>
        <v>CZE 84</v>
      </c>
      <c r="AF7" s="31">
        <f aca="true" t="shared" si="7" ref="AF7:AF28">SUM(Z7:AC7)</f>
        <v>3</v>
      </c>
      <c r="AG7" s="19">
        <f aca="true" t="shared" si="8" ref="AG7:AG28">Y7-AF7</f>
        <v>11</v>
      </c>
      <c r="AH7" s="25" t="str">
        <f aca="true" t="shared" si="9" ref="AH7:AH27">IF(OR(AND(AG7=AG8,AF7=AF8,Z7=Z8),AND(AG7=AG6,AF7=AF6,Z7=Z6)),"Shoda!","OK")</f>
        <v>OK</v>
      </c>
      <c r="AI7" s="20">
        <v>1</v>
      </c>
    </row>
    <row r="8" spans="2:35" ht="13.5" customHeight="1" thickBot="1" thickTop="1">
      <c r="B8" s="21">
        <v>2</v>
      </c>
      <c r="C8" s="73" t="s">
        <v>26</v>
      </c>
      <c r="D8" s="62" t="s">
        <v>25</v>
      </c>
      <c r="E8" s="2">
        <v>6</v>
      </c>
      <c r="F8" s="13">
        <v>2</v>
      </c>
      <c r="G8" s="13">
        <v>2</v>
      </c>
      <c r="H8" s="13">
        <v>2</v>
      </c>
      <c r="I8" s="13">
        <v>1</v>
      </c>
      <c r="J8" s="13">
        <v>2</v>
      </c>
      <c r="K8" s="13">
        <v>2</v>
      </c>
      <c r="L8" s="13">
        <v>2</v>
      </c>
      <c r="M8" s="13">
        <v>2</v>
      </c>
      <c r="N8" s="13">
        <v>8</v>
      </c>
      <c r="O8" s="13">
        <v>4</v>
      </c>
      <c r="P8" s="13">
        <v>2</v>
      </c>
      <c r="Q8" s="13">
        <v>2</v>
      </c>
      <c r="R8" s="13"/>
      <c r="S8" s="13"/>
      <c r="T8" s="13"/>
      <c r="U8" s="13"/>
      <c r="V8" s="13"/>
      <c r="W8" s="13"/>
      <c r="X8" s="16"/>
      <c r="Y8" s="6">
        <f t="shared" si="0"/>
        <v>37</v>
      </c>
      <c r="Z8" s="26">
        <f t="shared" si="1"/>
        <v>8</v>
      </c>
      <c r="AA8" s="28">
        <f t="shared" si="2"/>
        <v>6</v>
      </c>
      <c r="AB8" s="28">
        <f t="shared" si="3"/>
        <v>0</v>
      </c>
      <c r="AC8" s="28">
        <f t="shared" si="4"/>
        <v>0</v>
      </c>
      <c r="AD8" s="55" t="str">
        <f t="shared" si="5"/>
        <v>Jiří Munclinger</v>
      </c>
      <c r="AE8" s="6" t="str">
        <f t="shared" si="6"/>
        <v>CZE 03</v>
      </c>
      <c r="AF8" s="31">
        <f t="shared" si="7"/>
        <v>14</v>
      </c>
      <c r="AG8" s="19">
        <f t="shared" si="8"/>
        <v>23</v>
      </c>
      <c r="AH8" s="25" t="str">
        <f t="shared" si="9"/>
        <v>OK</v>
      </c>
      <c r="AI8" s="21">
        <v>2</v>
      </c>
    </row>
    <row r="9" spans="2:35" ht="13.5" customHeight="1" thickBot="1" thickTop="1">
      <c r="B9" s="22">
        <v>3</v>
      </c>
      <c r="C9" s="76" t="s">
        <v>40</v>
      </c>
      <c r="D9" s="62" t="s">
        <v>41</v>
      </c>
      <c r="E9" s="2">
        <v>3</v>
      </c>
      <c r="F9" s="24">
        <v>3</v>
      </c>
      <c r="G9" s="24">
        <v>8</v>
      </c>
      <c r="H9" s="24">
        <v>3</v>
      </c>
      <c r="I9" s="24">
        <v>3</v>
      </c>
      <c r="J9" s="24">
        <v>10</v>
      </c>
      <c r="K9" s="24">
        <v>4</v>
      </c>
      <c r="L9" s="24">
        <v>6</v>
      </c>
      <c r="M9" s="24">
        <v>3</v>
      </c>
      <c r="N9" s="24">
        <v>10</v>
      </c>
      <c r="O9" s="24">
        <v>2</v>
      </c>
      <c r="P9" s="24">
        <v>7</v>
      </c>
      <c r="Q9" s="24">
        <v>3</v>
      </c>
      <c r="R9" s="24"/>
      <c r="S9" s="24"/>
      <c r="T9" s="24"/>
      <c r="U9" s="24"/>
      <c r="V9" s="24"/>
      <c r="W9" s="24"/>
      <c r="X9" s="15"/>
      <c r="Y9" s="6">
        <f t="shared" si="0"/>
        <v>65</v>
      </c>
      <c r="Z9" s="26">
        <f t="shared" si="1"/>
        <v>10</v>
      </c>
      <c r="AA9" s="28">
        <f t="shared" si="2"/>
        <v>10</v>
      </c>
      <c r="AB9" s="28">
        <f t="shared" si="3"/>
        <v>0</v>
      </c>
      <c r="AC9" s="28">
        <f t="shared" si="4"/>
        <v>0</v>
      </c>
      <c r="AD9" s="55" t="str">
        <f t="shared" si="5"/>
        <v>Roman Sejkora </v>
      </c>
      <c r="AE9" s="6" t="str">
        <f t="shared" si="6"/>
        <v>CZE 20</v>
      </c>
      <c r="AF9" s="31">
        <f t="shared" si="7"/>
        <v>20</v>
      </c>
      <c r="AG9" s="19">
        <f t="shared" si="8"/>
        <v>45</v>
      </c>
      <c r="AH9" s="25" t="str">
        <f t="shared" si="9"/>
        <v>OK</v>
      </c>
      <c r="AI9" s="22">
        <v>3</v>
      </c>
    </row>
    <row r="10" spans="2:35" ht="13.5" customHeight="1" thickBot="1" thickTop="1">
      <c r="B10" s="6">
        <v>4</v>
      </c>
      <c r="C10" s="71" t="s">
        <v>36</v>
      </c>
      <c r="D10" s="62" t="s">
        <v>37</v>
      </c>
      <c r="E10" s="2">
        <v>2</v>
      </c>
      <c r="F10" s="13">
        <v>4</v>
      </c>
      <c r="G10" s="13">
        <v>4</v>
      </c>
      <c r="H10" s="13">
        <v>8</v>
      </c>
      <c r="I10" s="13">
        <v>4</v>
      </c>
      <c r="J10" s="13">
        <v>9</v>
      </c>
      <c r="K10" s="13">
        <v>3</v>
      </c>
      <c r="L10" s="13">
        <v>4</v>
      </c>
      <c r="M10" s="13">
        <v>6</v>
      </c>
      <c r="N10" s="13">
        <v>5</v>
      </c>
      <c r="O10" s="13">
        <v>3</v>
      </c>
      <c r="P10" s="13">
        <v>3</v>
      </c>
      <c r="Q10" s="13">
        <v>14</v>
      </c>
      <c r="R10" s="13"/>
      <c r="S10" s="13"/>
      <c r="T10" s="13"/>
      <c r="U10" s="13"/>
      <c r="V10" s="13"/>
      <c r="W10" s="13"/>
      <c r="X10" s="16"/>
      <c r="Y10" s="6">
        <f t="shared" si="0"/>
        <v>69</v>
      </c>
      <c r="Z10" s="26">
        <f t="shared" si="1"/>
        <v>14</v>
      </c>
      <c r="AA10" s="28">
        <f t="shared" si="2"/>
        <v>9</v>
      </c>
      <c r="AB10" s="28">
        <f t="shared" si="3"/>
        <v>0</v>
      </c>
      <c r="AC10" s="28">
        <f t="shared" si="4"/>
        <v>0</v>
      </c>
      <c r="AD10" s="55" t="str">
        <f t="shared" si="5"/>
        <v>Michal Sýkora </v>
      </c>
      <c r="AE10" s="6" t="str">
        <f t="shared" si="6"/>
        <v>CZE 38</v>
      </c>
      <c r="AF10" s="31">
        <f t="shared" si="7"/>
        <v>23</v>
      </c>
      <c r="AG10" s="19">
        <f t="shared" si="8"/>
        <v>46</v>
      </c>
      <c r="AH10" s="25" t="str">
        <f t="shared" si="9"/>
        <v>OK</v>
      </c>
      <c r="AI10" s="6">
        <v>4</v>
      </c>
    </row>
    <row r="11" spans="2:35" ht="13.5" customHeight="1" thickBot="1" thickTop="1">
      <c r="B11" s="12">
        <v>5</v>
      </c>
      <c r="C11" s="80" t="s">
        <v>66</v>
      </c>
      <c r="D11" s="81" t="s">
        <v>67</v>
      </c>
      <c r="E11" s="2">
        <v>4</v>
      </c>
      <c r="F11" s="13">
        <v>5</v>
      </c>
      <c r="G11" s="13">
        <v>11</v>
      </c>
      <c r="H11" s="13">
        <v>5</v>
      </c>
      <c r="I11" s="13">
        <v>7</v>
      </c>
      <c r="J11" s="13">
        <v>6</v>
      </c>
      <c r="K11" s="13">
        <v>8</v>
      </c>
      <c r="L11" s="13">
        <v>9</v>
      </c>
      <c r="M11" s="13">
        <v>13</v>
      </c>
      <c r="N11" s="13">
        <v>2</v>
      </c>
      <c r="O11" s="13">
        <v>10</v>
      </c>
      <c r="P11" s="13">
        <v>12</v>
      </c>
      <c r="Q11" s="13">
        <v>9</v>
      </c>
      <c r="R11" s="13"/>
      <c r="S11" s="13"/>
      <c r="T11" s="13"/>
      <c r="U11" s="13"/>
      <c r="V11" s="13"/>
      <c r="W11" s="13"/>
      <c r="X11" s="16"/>
      <c r="Y11" s="6">
        <f t="shared" si="0"/>
        <v>101</v>
      </c>
      <c r="Z11" s="26">
        <f t="shared" si="1"/>
        <v>13</v>
      </c>
      <c r="AA11" s="28">
        <f t="shared" si="2"/>
        <v>12</v>
      </c>
      <c r="AB11" s="28">
        <f t="shared" si="3"/>
        <v>0</v>
      </c>
      <c r="AC11" s="28">
        <f t="shared" si="4"/>
        <v>0</v>
      </c>
      <c r="AD11" s="55" t="str">
        <f t="shared" si="5"/>
        <v>Peter Berec</v>
      </c>
      <c r="AE11" s="6" t="str">
        <f t="shared" si="6"/>
        <v>SVK 77</v>
      </c>
      <c r="AF11" s="31">
        <f t="shared" si="7"/>
        <v>25</v>
      </c>
      <c r="AG11" s="19">
        <f t="shared" si="8"/>
        <v>76</v>
      </c>
      <c r="AH11" s="25" t="str">
        <f t="shared" si="9"/>
        <v>OK</v>
      </c>
      <c r="AI11" s="12">
        <v>5</v>
      </c>
    </row>
    <row r="12" spans="2:35" ht="13.5" customHeight="1" thickBot="1" thickTop="1">
      <c r="B12" s="6">
        <v>6</v>
      </c>
      <c r="C12" s="75" t="s">
        <v>64</v>
      </c>
      <c r="D12" s="84" t="s">
        <v>63</v>
      </c>
      <c r="E12" s="2">
        <v>11</v>
      </c>
      <c r="F12" s="13">
        <v>9</v>
      </c>
      <c r="G12" s="13">
        <v>17</v>
      </c>
      <c r="H12" s="13">
        <v>6</v>
      </c>
      <c r="I12" s="13">
        <v>5</v>
      </c>
      <c r="J12" s="13">
        <v>3</v>
      </c>
      <c r="K12" s="13">
        <v>6</v>
      </c>
      <c r="L12" s="13">
        <v>5</v>
      </c>
      <c r="M12" s="13">
        <v>7</v>
      </c>
      <c r="N12" s="13">
        <v>14</v>
      </c>
      <c r="O12" s="13">
        <v>9</v>
      </c>
      <c r="P12" s="13">
        <v>13</v>
      </c>
      <c r="Q12" s="13">
        <v>4</v>
      </c>
      <c r="R12" s="13"/>
      <c r="S12" s="13"/>
      <c r="T12" s="13"/>
      <c r="U12" s="13"/>
      <c r="V12" s="13"/>
      <c r="W12" s="13"/>
      <c r="X12" s="16"/>
      <c r="Y12" s="6">
        <f t="shared" si="0"/>
        <v>109</v>
      </c>
      <c r="Z12" s="26">
        <f t="shared" si="1"/>
        <v>17</v>
      </c>
      <c r="AA12" s="28">
        <f t="shared" si="2"/>
        <v>14</v>
      </c>
      <c r="AB12" s="28">
        <f t="shared" si="3"/>
        <v>0</v>
      </c>
      <c r="AC12" s="28">
        <f t="shared" si="4"/>
        <v>0</v>
      </c>
      <c r="AD12" s="55" t="str">
        <f t="shared" si="5"/>
        <v>Peter Podhorný</v>
      </c>
      <c r="AE12" s="6" t="str">
        <f t="shared" si="6"/>
        <v>SVK 40</v>
      </c>
      <c r="AF12" s="31">
        <f t="shared" si="7"/>
        <v>31</v>
      </c>
      <c r="AG12" s="19">
        <f t="shared" si="8"/>
        <v>78</v>
      </c>
      <c r="AH12" s="25" t="str">
        <f t="shared" si="9"/>
        <v>OK</v>
      </c>
      <c r="AI12" s="6">
        <v>6</v>
      </c>
    </row>
    <row r="13" spans="2:35" ht="13.5" customHeight="1" thickBot="1" thickTop="1">
      <c r="B13" s="12">
        <v>7</v>
      </c>
      <c r="C13" s="57" t="s">
        <v>38</v>
      </c>
      <c r="D13" s="62" t="s">
        <v>39</v>
      </c>
      <c r="E13" s="2">
        <v>7</v>
      </c>
      <c r="F13" s="24">
        <v>10</v>
      </c>
      <c r="G13" s="24">
        <v>7</v>
      </c>
      <c r="H13" s="24">
        <v>7</v>
      </c>
      <c r="I13" s="24">
        <v>9</v>
      </c>
      <c r="J13" s="24">
        <v>16</v>
      </c>
      <c r="K13" s="24">
        <v>15</v>
      </c>
      <c r="L13" s="24">
        <v>10</v>
      </c>
      <c r="M13" s="24">
        <v>4</v>
      </c>
      <c r="N13" s="24">
        <v>4</v>
      </c>
      <c r="O13" s="24">
        <v>7</v>
      </c>
      <c r="P13" s="24">
        <v>4</v>
      </c>
      <c r="Q13" s="24">
        <v>11</v>
      </c>
      <c r="R13" s="24"/>
      <c r="S13" s="24"/>
      <c r="T13" s="24"/>
      <c r="U13" s="24"/>
      <c r="V13" s="24"/>
      <c r="W13" s="24"/>
      <c r="X13" s="15"/>
      <c r="Y13" s="6">
        <f t="shared" si="0"/>
        <v>111</v>
      </c>
      <c r="Z13" s="26">
        <f t="shared" si="1"/>
        <v>16</v>
      </c>
      <c r="AA13" s="28">
        <f t="shared" si="2"/>
        <v>15</v>
      </c>
      <c r="AB13" s="28">
        <f t="shared" si="3"/>
        <v>0</v>
      </c>
      <c r="AC13" s="28">
        <f t="shared" si="4"/>
        <v>0</v>
      </c>
      <c r="AD13" s="55" t="str">
        <f t="shared" si="5"/>
        <v>Stanislav ŠEREDA</v>
      </c>
      <c r="AE13" s="6" t="str">
        <f t="shared" si="6"/>
        <v>CZE 61</v>
      </c>
      <c r="AF13" s="31">
        <f t="shared" si="7"/>
        <v>31</v>
      </c>
      <c r="AG13" s="19">
        <f t="shared" si="8"/>
        <v>80</v>
      </c>
      <c r="AH13" s="25" t="str">
        <f t="shared" si="9"/>
        <v>OK</v>
      </c>
      <c r="AI13" s="12">
        <v>7</v>
      </c>
    </row>
    <row r="14" spans="2:35" ht="13.5" customHeight="1" thickBot="1" thickTop="1">
      <c r="B14" s="6">
        <v>8</v>
      </c>
      <c r="C14" s="72" t="s">
        <v>42</v>
      </c>
      <c r="D14" s="63" t="s">
        <v>43</v>
      </c>
      <c r="E14" s="2">
        <v>13</v>
      </c>
      <c r="F14" s="13">
        <v>6</v>
      </c>
      <c r="G14" s="13">
        <v>3</v>
      </c>
      <c r="H14" s="13">
        <v>10</v>
      </c>
      <c r="I14" s="13">
        <v>6</v>
      </c>
      <c r="J14" s="13">
        <v>8</v>
      </c>
      <c r="K14" s="13">
        <v>13</v>
      </c>
      <c r="L14" s="13">
        <v>8</v>
      </c>
      <c r="M14" s="13">
        <v>14</v>
      </c>
      <c r="N14" s="13">
        <v>6</v>
      </c>
      <c r="O14" s="13">
        <v>6</v>
      </c>
      <c r="P14" s="13">
        <v>11</v>
      </c>
      <c r="Q14" s="13">
        <v>5</v>
      </c>
      <c r="R14" s="13"/>
      <c r="S14" s="13"/>
      <c r="T14" s="13"/>
      <c r="U14" s="13"/>
      <c r="V14" s="13"/>
      <c r="W14" s="13"/>
      <c r="X14" s="16"/>
      <c r="Y14" s="6">
        <f t="shared" si="0"/>
        <v>109</v>
      </c>
      <c r="Z14" s="26">
        <f t="shared" si="1"/>
        <v>14</v>
      </c>
      <c r="AA14" s="28">
        <f t="shared" si="2"/>
        <v>13</v>
      </c>
      <c r="AB14" s="28">
        <f t="shared" si="3"/>
        <v>0</v>
      </c>
      <c r="AC14" s="28">
        <f t="shared" si="4"/>
        <v>0</v>
      </c>
      <c r="AD14" s="55" t="str">
        <f t="shared" si="5"/>
        <v>Petr Hrušecký</v>
      </c>
      <c r="AE14" s="6" t="str">
        <f t="shared" si="6"/>
        <v>CZE 131</v>
      </c>
      <c r="AF14" s="31">
        <f t="shared" si="7"/>
        <v>27</v>
      </c>
      <c r="AG14" s="19">
        <f t="shared" si="8"/>
        <v>82</v>
      </c>
      <c r="AH14" s="25" t="str">
        <f t="shared" si="9"/>
        <v>OK</v>
      </c>
      <c r="AI14" s="6">
        <v>8</v>
      </c>
    </row>
    <row r="15" spans="2:35" ht="13.5" customHeight="1" thickBot="1" thickTop="1">
      <c r="B15" s="12">
        <v>9</v>
      </c>
      <c r="C15" s="70" t="s">
        <v>34</v>
      </c>
      <c r="D15" s="62" t="s">
        <v>35</v>
      </c>
      <c r="E15" s="2">
        <v>9</v>
      </c>
      <c r="F15" s="13">
        <v>7</v>
      </c>
      <c r="G15" s="13">
        <v>19</v>
      </c>
      <c r="H15" s="13">
        <v>15</v>
      </c>
      <c r="I15" s="13">
        <v>11</v>
      </c>
      <c r="J15" s="13">
        <v>7</v>
      </c>
      <c r="K15" s="13">
        <v>9</v>
      </c>
      <c r="L15" s="13">
        <v>3</v>
      </c>
      <c r="M15" s="13">
        <v>11</v>
      </c>
      <c r="N15" s="13">
        <v>9</v>
      </c>
      <c r="O15" s="13">
        <v>8</v>
      </c>
      <c r="P15" s="13">
        <v>5</v>
      </c>
      <c r="Q15" s="13">
        <v>8</v>
      </c>
      <c r="R15" s="13"/>
      <c r="S15" s="13"/>
      <c r="T15" s="13"/>
      <c r="U15" s="13"/>
      <c r="V15" s="13"/>
      <c r="W15" s="13"/>
      <c r="X15" s="16"/>
      <c r="Y15" s="6">
        <f t="shared" si="0"/>
        <v>121</v>
      </c>
      <c r="Z15" s="26">
        <f t="shared" si="1"/>
        <v>19</v>
      </c>
      <c r="AA15" s="28">
        <f t="shared" si="2"/>
        <v>15</v>
      </c>
      <c r="AB15" s="28">
        <f t="shared" si="3"/>
        <v>0</v>
      </c>
      <c r="AC15" s="28">
        <f t="shared" si="4"/>
        <v>0</v>
      </c>
      <c r="AD15" s="55" t="str">
        <f t="shared" si="5"/>
        <v>Roman Mynář</v>
      </c>
      <c r="AE15" s="6" t="str">
        <f t="shared" si="6"/>
        <v>CZE 166</v>
      </c>
      <c r="AF15" s="31">
        <f t="shared" si="7"/>
        <v>34</v>
      </c>
      <c r="AG15" s="19">
        <f t="shared" si="8"/>
        <v>87</v>
      </c>
      <c r="AH15" s="25" t="str">
        <f t="shared" si="9"/>
        <v>OK</v>
      </c>
      <c r="AI15" s="12">
        <v>9</v>
      </c>
    </row>
    <row r="16" spans="2:35" ht="13.5" customHeight="1" thickBot="1" thickTop="1">
      <c r="B16" s="6">
        <v>10</v>
      </c>
      <c r="C16" s="73" t="s">
        <v>47</v>
      </c>
      <c r="D16" s="62" t="s">
        <v>70</v>
      </c>
      <c r="E16" s="2">
        <v>10</v>
      </c>
      <c r="F16" s="13">
        <v>20</v>
      </c>
      <c r="G16" s="13">
        <v>5</v>
      </c>
      <c r="H16" s="13">
        <v>13</v>
      </c>
      <c r="I16" s="13">
        <v>8</v>
      </c>
      <c r="J16" s="13">
        <v>4</v>
      </c>
      <c r="K16" s="13">
        <v>5</v>
      </c>
      <c r="L16" s="13">
        <v>7</v>
      </c>
      <c r="M16" s="13">
        <v>9</v>
      </c>
      <c r="N16" s="13">
        <v>7</v>
      </c>
      <c r="O16" s="13">
        <v>11</v>
      </c>
      <c r="P16" s="13">
        <v>10</v>
      </c>
      <c r="Q16" s="13">
        <v>16</v>
      </c>
      <c r="R16" s="13"/>
      <c r="S16" s="13"/>
      <c r="T16" s="13"/>
      <c r="U16" s="13"/>
      <c r="V16" s="13"/>
      <c r="W16" s="13"/>
      <c r="X16" s="16"/>
      <c r="Y16" s="6">
        <f t="shared" si="0"/>
        <v>125</v>
      </c>
      <c r="Z16" s="26">
        <f t="shared" si="1"/>
        <v>20</v>
      </c>
      <c r="AA16" s="28">
        <f t="shared" si="2"/>
        <v>16</v>
      </c>
      <c r="AB16" s="28">
        <f t="shared" si="3"/>
        <v>0</v>
      </c>
      <c r="AC16" s="28">
        <f t="shared" si="4"/>
        <v>0</v>
      </c>
      <c r="AD16" s="55" t="str">
        <f t="shared" si="5"/>
        <v>Vít jelínek</v>
      </c>
      <c r="AE16" s="6" t="str">
        <f t="shared" si="6"/>
        <v>CZE 118</v>
      </c>
      <c r="AF16" s="31">
        <f t="shared" si="7"/>
        <v>36</v>
      </c>
      <c r="AG16" s="19">
        <f t="shared" si="8"/>
        <v>89</v>
      </c>
      <c r="AH16" s="25" t="str">
        <f t="shared" si="9"/>
        <v>OK</v>
      </c>
      <c r="AI16" s="6">
        <v>10</v>
      </c>
    </row>
    <row r="17" spans="2:35" ht="13.5" customHeight="1" thickBot="1" thickTop="1">
      <c r="B17" s="12">
        <v>11</v>
      </c>
      <c r="C17" s="78" t="s">
        <v>58</v>
      </c>
      <c r="D17" s="79" t="s">
        <v>59</v>
      </c>
      <c r="E17" s="2">
        <v>8</v>
      </c>
      <c r="F17" s="13">
        <v>12</v>
      </c>
      <c r="G17" s="13">
        <v>6</v>
      </c>
      <c r="H17" s="13">
        <v>9</v>
      </c>
      <c r="I17" s="13">
        <v>17</v>
      </c>
      <c r="J17" s="13">
        <v>5</v>
      </c>
      <c r="K17" s="13">
        <v>10</v>
      </c>
      <c r="L17" s="13">
        <v>12</v>
      </c>
      <c r="M17" s="13">
        <v>5</v>
      </c>
      <c r="N17" s="13">
        <v>15</v>
      </c>
      <c r="O17" s="13">
        <v>15</v>
      </c>
      <c r="P17" s="13">
        <v>15</v>
      </c>
      <c r="Q17" s="13">
        <v>7</v>
      </c>
      <c r="R17" s="13"/>
      <c r="S17" s="13"/>
      <c r="T17" s="13"/>
      <c r="U17" s="13"/>
      <c r="V17" s="13"/>
      <c r="W17" s="13"/>
      <c r="X17" s="16"/>
      <c r="Y17" s="6">
        <f t="shared" si="0"/>
        <v>136</v>
      </c>
      <c r="Z17" s="26">
        <f t="shared" si="1"/>
        <v>17</v>
      </c>
      <c r="AA17" s="28">
        <f t="shared" si="2"/>
        <v>15</v>
      </c>
      <c r="AB17" s="28">
        <f t="shared" si="3"/>
        <v>0</v>
      </c>
      <c r="AC17" s="28">
        <f t="shared" si="4"/>
        <v>0</v>
      </c>
      <c r="AD17" s="55" t="str">
        <f t="shared" si="5"/>
        <v>Juraj     Száraz</v>
      </c>
      <c r="AE17" s="6" t="str">
        <f t="shared" si="6"/>
        <v>SVK 37</v>
      </c>
      <c r="AF17" s="31">
        <f t="shared" si="7"/>
        <v>32</v>
      </c>
      <c r="AG17" s="19">
        <f t="shared" si="8"/>
        <v>104</v>
      </c>
      <c r="AH17" s="25" t="str">
        <f t="shared" si="9"/>
        <v>OK</v>
      </c>
      <c r="AI17" s="12">
        <v>11</v>
      </c>
    </row>
    <row r="18" spans="2:35" ht="13.5" customHeight="1" thickBot="1" thickTop="1">
      <c r="B18" s="6">
        <v>12</v>
      </c>
      <c r="C18" s="69" t="s">
        <v>32</v>
      </c>
      <c r="D18" s="62" t="s">
        <v>33</v>
      </c>
      <c r="E18" s="2">
        <v>12</v>
      </c>
      <c r="F18" s="13">
        <v>8</v>
      </c>
      <c r="G18" s="13">
        <v>9</v>
      </c>
      <c r="H18" s="13">
        <v>11</v>
      </c>
      <c r="I18" s="13">
        <v>10</v>
      </c>
      <c r="J18" s="13">
        <v>11</v>
      </c>
      <c r="K18" s="13">
        <v>7</v>
      </c>
      <c r="L18" s="13">
        <v>22</v>
      </c>
      <c r="M18" s="13">
        <v>15</v>
      </c>
      <c r="N18" s="13">
        <v>12</v>
      </c>
      <c r="O18" s="13">
        <v>13</v>
      </c>
      <c r="P18" s="13">
        <v>6</v>
      </c>
      <c r="Q18" s="13">
        <v>10</v>
      </c>
      <c r="R18" s="13"/>
      <c r="S18" s="13"/>
      <c r="T18" s="13"/>
      <c r="U18" s="13"/>
      <c r="V18" s="13"/>
      <c r="W18" s="13"/>
      <c r="X18" s="16"/>
      <c r="Y18" s="6">
        <f t="shared" si="0"/>
        <v>146</v>
      </c>
      <c r="Z18" s="26">
        <f t="shared" si="1"/>
        <v>22</v>
      </c>
      <c r="AA18" s="28">
        <f t="shared" si="2"/>
        <v>15</v>
      </c>
      <c r="AB18" s="28">
        <f t="shared" si="3"/>
        <v>0</v>
      </c>
      <c r="AC18" s="28">
        <f t="shared" si="4"/>
        <v>0</v>
      </c>
      <c r="AD18" s="55" t="str">
        <f t="shared" si="5"/>
        <v>Jaromír Sýkora</v>
      </c>
      <c r="AE18" s="6" t="str">
        <f t="shared" si="6"/>
        <v>CZE 32</v>
      </c>
      <c r="AF18" s="31">
        <f t="shared" si="7"/>
        <v>37</v>
      </c>
      <c r="AG18" s="19">
        <f t="shared" si="8"/>
        <v>109</v>
      </c>
      <c r="AH18" s="25" t="str">
        <f t="shared" si="9"/>
        <v>OK</v>
      </c>
      <c r="AI18" s="6">
        <v>12</v>
      </c>
    </row>
    <row r="19" spans="2:35" ht="13.5" customHeight="1" thickBot="1" thickTop="1">
      <c r="B19" s="12">
        <v>13</v>
      </c>
      <c r="C19" s="75" t="s">
        <v>62</v>
      </c>
      <c r="D19" s="62" t="s">
        <v>65</v>
      </c>
      <c r="E19" s="2">
        <v>20</v>
      </c>
      <c r="F19" s="13">
        <v>13</v>
      </c>
      <c r="G19" s="13">
        <v>13</v>
      </c>
      <c r="H19" s="13">
        <v>4</v>
      </c>
      <c r="I19" s="13">
        <v>16</v>
      </c>
      <c r="J19" s="13">
        <v>14</v>
      </c>
      <c r="K19" s="13">
        <v>11</v>
      </c>
      <c r="L19" s="13">
        <v>13</v>
      </c>
      <c r="M19" s="13">
        <v>10</v>
      </c>
      <c r="N19" s="13">
        <v>11</v>
      </c>
      <c r="O19" s="13">
        <v>12</v>
      </c>
      <c r="P19" s="13">
        <v>8</v>
      </c>
      <c r="Q19" s="13">
        <v>6</v>
      </c>
      <c r="R19" s="13"/>
      <c r="S19" s="13"/>
      <c r="T19" s="13"/>
      <c r="U19" s="13"/>
      <c r="V19" s="13"/>
      <c r="W19" s="13"/>
      <c r="X19" s="16"/>
      <c r="Y19" s="6">
        <f t="shared" si="0"/>
        <v>151</v>
      </c>
      <c r="Z19" s="26">
        <f t="shared" si="1"/>
        <v>20</v>
      </c>
      <c r="AA19" s="28">
        <f t="shared" si="2"/>
        <v>16</v>
      </c>
      <c r="AB19" s="28">
        <f t="shared" si="3"/>
        <v>0</v>
      </c>
      <c r="AC19" s="28">
        <f t="shared" si="4"/>
        <v>0</v>
      </c>
      <c r="AD19" s="55" t="str">
        <f t="shared" si="5"/>
        <v>Gabriela Podhorná</v>
      </c>
      <c r="AE19" s="6" t="str">
        <f t="shared" si="6"/>
        <v>SVK 01</v>
      </c>
      <c r="AF19" s="31">
        <f t="shared" si="7"/>
        <v>36</v>
      </c>
      <c r="AG19" s="19">
        <f t="shared" si="8"/>
        <v>115</v>
      </c>
      <c r="AH19" s="25" t="str">
        <f t="shared" si="9"/>
        <v>OK</v>
      </c>
      <c r="AI19" s="12">
        <v>13</v>
      </c>
    </row>
    <row r="20" spans="2:35" ht="13.5" customHeight="1" thickBot="1" thickTop="1">
      <c r="B20" s="6">
        <v>14</v>
      </c>
      <c r="C20" s="82" t="s">
        <v>29</v>
      </c>
      <c r="D20" s="62" t="s">
        <v>30</v>
      </c>
      <c r="E20" s="2">
        <v>5</v>
      </c>
      <c r="F20" s="13">
        <v>11</v>
      </c>
      <c r="G20" s="13">
        <v>10</v>
      </c>
      <c r="H20" s="13">
        <v>14</v>
      </c>
      <c r="I20" s="13">
        <v>18</v>
      </c>
      <c r="J20" s="13">
        <v>12</v>
      </c>
      <c r="K20" s="13">
        <v>16</v>
      </c>
      <c r="L20" s="13">
        <v>17</v>
      </c>
      <c r="M20" s="13">
        <v>8</v>
      </c>
      <c r="N20" s="13">
        <v>13</v>
      </c>
      <c r="O20" s="13">
        <v>16</v>
      </c>
      <c r="P20" s="13">
        <v>9</v>
      </c>
      <c r="Q20" s="13">
        <v>13</v>
      </c>
      <c r="R20" s="13"/>
      <c r="S20" s="13"/>
      <c r="T20" s="13"/>
      <c r="U20" s="13"/>
      <c r="V20" s="13"/>
      <c r="W20" s="13"/>
      <c r="X20" s="16"/>
      <c r="Y20" s="6">
        <f t="shared" si="0"/>
        <v>162</v>
      </c>
      <c r="Z20" s="26">
        <f t="shared" si="1"/>
        <v>18</v>
      </c>
      <c r="AA20" s="28">
        <f t="shared" si="2"/>
        <v>17</v>
      </c>
      <c r="AB20" s="28">
        <f t="shared" si="3"/>
        <v>0</v>
      </c>
      <c r="AC20" s="28">
        <f t="shared" si="4"/>
        <v>0</v>
      </c>
      <c r="AD20" s="55" t="str">
        <f t="shared" si="5"/>
        <v>Jan Hyk</v>
      </c>
      <c r="AE20" s="6" t="str">
        <f t="shared" si="6"/>
        <v>CZE 134</v>
      </c>
      <c r="AF20" s="31">
        <f t="shared" si="7"/>
        <v>35</v>
      </c>
      <c r="AG20" s="19">
        <f t="shared" si="8"/>
        <v>127</v>
      </c>
      <c r="AH20" s="25" t="str">
        <f t="shared" si="9"/>
        <v>OK</v>
      </c>
      <c r="AI20" s="6">
        <v>14</v>
      </c>
    </row>
    <row r="21" spans="2:35" ht="13.5" customHeight="1" thickBot="1" thickTop="1">
      <c r="B21" s="12">
        <v>15</v>
      </c>
      <c r="C21" s="57" t="s">
        <v>71</v>
      </c>
      <c r="D21" s="62" t="s">
        <v>31</v>
      </c>
      <c r="E21" s="2">
        <v>14</v>
      </c>
      <c r="F21" s="24">
        <v>22</v>
      </c>
      <c r="G21" s="24">
        <v>15</v>
      </c>
      <c r="H21" s="24">
        <v>17</v>
      </c>
      <c r="I21" s="24">
        <v>12</v>
      </c>
      <c r="J21" s="24">
        <v>18</v>
      </c>
      <c r="K21" s="24">
        <v>20</v>
      </c>
      <c r="L21" s="24">
        <v>11</v>
      </c>
      <c r="M21" s="24">
        <v>12</v>
      </c>
      <c r="N21" s="24">
        <v>3</v>
      </c>
      <c r="O21" s="24">
        <v>5</v>
      </c>
      <c r="P21" s="24">
        <v>22</v>
      </c>
      <c r="Q21" s="24">
        <v>12</v>
      </c>
      <c r="R21" s="24"/>
      <c r="S21" s="24"/>
      <c r="T21" s="24"/>
      <c r="U21" s="24"/>
      <c r="V21" s="24"/>
      <c r="W21" s="24"/>
      <c r="X21" s="15"/>
      <c r="Y21" s="6">
        <f t="shared" si="0"/>
        <v>183</v>
      </c>
      <c r="Z21" s="26">
        <f t="shared" si="1"/>
        <v>22</v>
      </c>
      <c r="AA21" s="28">
        <f t="shared" si="2"/>
        <v>22</v>
      </c>
      <c r="AB21" s="28">
        <f t="shared" si="3"/>
        <v>0</v>
      </c>
      <c r="AC21" s="28">
        <f t="shared" si="4"/>
        <v>0</v>
      </c>
      <c r="AD21" s="55" t="str">
        <f t="shared" si="5"/>
        <v>Jan Hyk ml.</v>
      </c>
      <c r="AE21" s="6" t="str">
        <f t="shared" si="6"/>
        <v>CZE 135</v>
      </c>
      <c r="AF21" s="31">
        <f t="shared" si="7"/>
        <v>44</v>
      </c>
      <c r="AG21" s="19">
        <f t="shared" si="8"/>
        <v>139</v>
      </c>
      <c r="AH21" s="25" t="str">
        <f t="shared" si="9"/>
        <v>OK</v>
      </c>
      <c r="AI21" s="12">
        <v>15</v>
      </c>
    </row>
    <row r="22" spans="2:35" ht="13.5" customHeight="1" thickBot="1" thickTop="1">
      <c r="B22" s="6">
        <v>16</v>
      </c>
      <c r="C22" s="74" t="s">
        <v>68</v>
      </c>
      <c r="D22" s="67" t="s">
        <v>69</v>
      </c>
      <c r="E22" s="58">
        <v>17</v>
      </c>
      <c r="F22" s="13">
        <v>17</v>
      </c>
      <c r="G22" s="13">
        <v>12</v>
      </c>
      <c r="H22" s="13">
        <v>12</v>
      </c>
      <c r="I22" s="13">
        <v>14</v>
      </c>
      <c r="J22" s="13">
        <v>13</v>
      </c>
      <c r="K22" s="13">
        <v>14</v>
      </c>
      <c r="L22" s="13">
        <v>14</v>
      </c>
      <c r="M22" s="13">
        <v>16</v>
      </c>
      <c r="N22" s="13">
        <v>18</v>
      </c>
      <c r="O22" s="13">
        <v>17</v>
      </c>
      <c r="P22" s="13">
        <v>14</v>
      </c>
      <c r="Q22" s="13">
        <v>18</v>
      </c>
      <c r="R22" s="13"/>
      <c r="S22" s="13"/>
      <c r="T22" s="13"/>
      <c r="U22" s="13"/>
      <c r="V22" s="13"/>
      <c r="W22" s="13"/>
      <c r="X22" s="16"/>
      <c r="Y22" s="6">
        <f t="shared" si="0"/>
        <v>196</v>
      </c>
      <c r="Z22" s="26">
        <f t="shared" si="1"/>
        <v>18</v>
      </c>
      <c r="AA22" s="28">
        <f t="shared" si="2"/>
        <v>18</v>
      </c>
      <c r="AB22" s="28">
        <f t="shared" si="3"/>
        <v>0</v>
      </c>
      <c r="AC22" s="28">
        <f t="shared" si="4"/>
        <v>0</v>
      </c>
      <c r="AD22" s="55" t="str">
        <f t="shared" si="5"/>
        <v>Aleš Stránský</v>
      </c>
      <c r="AE22" s="6" t="str">
        <f t="shared" si="6"/>
        <v>CZE 77</v>
      </c>
      <c r="AF22" s="31">
        <f t="shared" si="7"/>
        <v>36</v>
      </c>
      <c r="AG22" s="19">
        <f t="shared" si="8"/>
        <v>160</v>
      </c>
      <c r="AH22" s="25" t="str">
        <f t="shared" si="9"/>
        <v>OK</v>
      </c>
      <c r="AI22" s="6">
        <v>16</v>
      </c>
    </row>
    <row r="23" spans="2:35" ht="13.5" customHeight="1" thickBot="1" thickTop="1">
      <c r="B23" s="12">
        <v>17</v>
      </c>
      <c r="C23" s="57" t="s">
        <v>60</v>
      </c>
      <c r="D23" s="79" t="s">
        <v>61</v>
      </c>
      <c r="E23" s="2">
        <v>16</v>
      </c>
      <c r="F23" s="13">
        <v>15</v>
      </c>
      <c r="G23" s="13">
        <v>14</v>
      </c>
      <c r="H23" s="13">
        <v>18</v>
      </c>
      <c r="I23" s="13">
        <v>19</v>
      </c>
      <c r="J23" s="13">
        <v>19</v>
      </c>
      <c r="K23" s="13">
        <v>12</v>
      </c>
      <c r="L23" s="13">
        <v>15</v>
      </c>
      <c r="M23" s="13">
        <v>19</v>
      </c>
      <c r="N23" s="13">
        <v>17</v>
      </c>
      <c r="O23" s="13">
        <v>14</v>
      </c>
      <c r="P23" s="13">
        <v>16</v>
      </c>
      <c r="Q23" s="13">
        <v>15</v>
      </c>
      <c r="R23" s="13"/>
      <c r="S23" s="13"/>
      <c r="T23" s="13"/>
      <c r="U23" s="13"/>
      <c r="V23" s="13"/>
      <c r="W23" s="13"/>
      <c r="X23" s="16"/>
      <c r="Y23" s="6">
        <f t="shared" si="0"/>
        <v>209</v>
      </c>
      <c r="Z23" s="26">
        <f t="shared" si="1"/>
        <v>19</v>
      </c>
      <c r="AA23" s="28">
        <f t="shared" si="2"/>
        <v>19</v>
      </c>
      <c r="AB23" s="28">
        <f t="shared" si="3"/>
        <v>0</v>
      </c>
      <c r="AC23" s="28">
        <f t="shared" si="4"/>
        <v>0</v>
      </c>
      <c r="AD23" s="55" t="str">
        <f t="shared" si="5"/>
        <v>Jozef    Csorgo</v>
      </c>
      <c r="AE23" s="6" t="str">
        <f t="shared" si="6"/>
        <v>SVK 60</v>
      </c>
      <c r="AF23" s="31">
        <f t="shared" si="7"/>
        <v>38</v>
      </c>
      <c r="AG23" s="19">
        <f t="shared" si="8"/>
        <v>171</v>
      </c>
      <c r="AH23" s="25" t="str">
        <f t="shared" si="9"/>
        <v>OK</v>
      </c>
      <c r="AI23" s="12">
        <v>17</v>
      </c>
    </row>
    <row r="24" spans="2:35" ht="13.5" customHeight="1" thickBot="1" thickTop="1">
      <c r="B24" s="6">
        <v>18</v>
      </c>
      <c r="C24" s="75" t="s">
        <v>52</v>
      </c>
      <c r="D24" s="83" t="s">
        <v>53</v>
      </c>
      <c r="E24" s="2">
        <v>18</v>
      </c>
      <c r="F24" s="13">
        <v>18</v>
      </c>
      <c r="G24" s="13">
        <v>22</v>
      </c>
      <c r="H24" s="13">
        <v>16</v>
      </c>
      <c r="I24" s="13">
        <v>15</v>
      </c>
      <c r="J24" s="13">
        <v>20</v>
      </c>
      <c r="K24" s="13">
        <v>19</v>
      </c>
      <c r="L24" s="13">
        <v>16</v>
      </c>
      <c r="M24" s="13">
        <v>21</v>
      </c>
      <c r="N24" s="13">
        <v>16</v>
      </c>
      <c r="O24" s="13">
        <v>19</v>
      </c>
      <c r="P24" s="13">
        <v>17</v>
      </c>
      <c r="Q24" s="13">
        <v>17</v>
      </c>
      <c r="R24" s="13"/>
      <c r="S24" s="13"/>
      <c r="T24" s="13"/>
      <c r="U24" s="13"/>
      <c r="V24" s="13"/>
      <c r="W24" s="13"/>
      <c r="X24" s="16"/>
      <c r="Y24" s="6">
        <f t="shared" si="0"/>
        <v>234</v>
      </c>
      <c r="Z24" s="26">
        <f t="shared" si="1"/>
        <v>22</v>
      </c>
      <c r="AA24" s="28">
        <f t="shared" si="2"/>
        <v>21</v>
      </c>
      <c r="AB24" s="28">
        <f t="shared" si="3"/>
        <v>0</v>
      </c>
      <c r="AC24" s="28">
        <f t="shared" si="4"/>
        <v>0</v>
      </c>
      <c r="AD24" s="55" t="str">
        <f t="shared" si="5"/>
        <v>Jiří Simon</v>
      </c>
      <c r="AE24" s="6" t="str">
        <f t="shared" si="6"/>
        <v>CZE 156</v>
      </c>
      <c r="AF24" s="31">
        <f t="shared" si="7"/>
        <v>43</v>
      </c>
      <c r="AG24" s="19">
        <f t="shared" si="8"/>
        <v>191</v>
      </c>
      <c r="AH24" s="25" t="str">
        <f t="shared" si="9"/>
        <v>OK</v>
      </c>
      <c r="AI24" s="6">
        <v>18</v>
      </c>
    </row>
    <row r="25" spans="2:35" ht="13.5" customHeight="1" thickBot="1" thickTop="1">
      <c r="B25" s="12">
        <v>19</v>
      </c>
      <c r="C25" s="57" t="s">
        <v>50</v>
      </c>
      <c r="D25" s="85" t="s">
        <v>51</v>
      </c>
      <c r="E25" s="58">
        <v>19</v>
      </c>
      <c r="F25" s="24">
        <v>16</v>
      </c>
      <c r="G25" s="24">
        <v>18</v>
      </c>
      <c r="H25" s="24">
        <v>21</v>
      </c>
      <c r="I25" s="24">
        <v>13</v>
      </c>
      <c r="J25" s="24">
        <v>17</v>
      </c>
      <c r="K25" s="24">
        <v>17</v>
      </c>
      <c r="L25" s="24">
        <v>18</v>
      </c>
      <c r="M25" s="24">
        <v>20</v>
      </c>
      <c r="N25" s="24">
        <v>19</v>
      </c>
      <c r="O25" s="24">
        <v>18</v>
      </c>
      <c r="P25" s="24">
        <v>18</v>
      </c>
      <c r="Q25" s="24">
        <v>19</v>
      </c>
      <c r="R25" s="24"/>
      <c r="S25" s="24"/>
      <c r="T25" s="24"/>
      <c r="U25" s="24"/>
      <c r="V25" s="24"/>
      <c r="W25" s="24"/>
      <c r="X25" s="15"/>
      <c r="Y25" s="6">
        <f t="shared" si="0"/>
        <v>233</v>
      </c>
      <c r="Z25" s="26">
        <f t="shared" si="1"/>
        <v>21</v>
      </c>
      <c r="AA25" s="28">
        <f t="shared" si="2"/>
        <v>20</v>
      </c>
      <c r="AB25" s="28">
        <f t="shared" si="3"/>
        <v>0</v>
      </c>
      <c r="AC25" s="28">
        <f t="shared" si="4"/>
        <v>0</v>
      </c>
      <c r="AD25" s="55" t="str">
        <f t="shared" si="5"/>
        <v>Pavel Pikner</v>
      </c>
      <c r="AE25" s="6" t="str">
        <f t="shared" si="6"/>
        <v>CZE 54</v>
      </c>
      <c r="AF25" s="31">
        <f t="shared" si="7"/>
        <v>41</v>
      </c>
      <c r="AG25" s="19">
        <f t="shared" si="8"/>
        <v>192</v>
      </c>
      <c r="AH25" s="25" t="str">
        <f t="shared" si="9"/>
        <v>OK</v>
      </c>
      <c r="AI25" s="12">
        <v>19</v>
      </c>
    </row>
    <row r="26" spans="2:35" ht="13.5" customHeight="1" thickBot="1" thickTop="1">
      <c r="B26" s="6">
        <v>20</v>
      </c>
      <c r="C26" s="73" t="s">
        <v>44</v>
      </c>
      <c r="D26" s="67" t="s">
        <v>45</v>
      </c>
      <c r="E26" s="58">
        <v>15</v>
      </c>
      <c r="F26" s="13">
        <v>19</v>
      </c>
      <c r="G26" s="13">
        <v>21</v>
      </c>
      <c r="H26" s="13">
        <v>19</v>
      </c>
      <c r="I26" s="13">
        <v>21</v>
      </c>
      <c r="J26" s="13">
        <v>15</v>
      </c>
      <c r="K26" s="13">
        <v>21</v>
      </c>
      <c r="L26" s="13">
        <v>19</v>
      </c>
      <c r="M26" s="13">
        <v>17</v>
      </c>
      <c r="N26" s="13">
        <v>21</v>
      </c>
      <c r="O26" s="13">
        <v>20</v>
      </c>
      <c r="P26" s="13">
        <v>19</v>
      </c>
      <c r="Q26" s="13">
        <v>23</v>
      </c>
      <c r="R26" s="13"/>
      <c r="S26" s="13"/>
      <c r="T26" s="13"/>
      <c r="U26" s="13"/>
      <c r="V26" s="13"/>
      <c r="W26" s="13"/>
      <c r="X26" s="16"/>
      <c r="Y26" s="6">
        <f t="shared" si="0"/>
        <v>250</v>
      </c>
      <c r="Z26" s="26">
        <f t="shared" si="1"/>
        <v>23</v>
      </c>
      <c r="AA26" s="28">
        <f t="shared" si="2"/>
        <v>21</v>
      </c>
      <c r="AB26" s="28">
        <f t="shared" si="3"/>
        <v>0</v>
      </c>
      <c r="AC26" s="28">
        <f t="shared" si="4"/>
        <v>0</v>
      </c>
      <c r="AD26" s="55" t="str">
        <f t="shared" si="5"/>
        <v>Marek Hrušecký         jun.     </v>
      </c>
      <c r="AE26" s="6" t="str">
        <f t="shared" si="6"/>
        <v>CZE 132</v>
      </c>
      <c r="AF26" s="31">
        <f t="shared" si="7"/>
        <v>44</v>
      </c>
      <c r="AG26" s="19">
        <f t="shared" si="8"/>
        <v>206</v>
      </c>
      <c r="AH26" s="25" t="str">
        <f t="shared" si="9"/>
        <v>OK</v>
      </c>
      <c r="AI26" s="6">
        <v>20</v>
      </c>
    </row>
    <row r="27" spans="2:35" ht="13.5" customHeight="1" thickBot="1" thickTop="1">
      <c r="B27" s="12">
        <v>21</v>
      </c>
      <c r="C27" s="57" t="s">
        <v>48</v>
      </c>
      <c r="D27" s="77" t="s">
        <v>49</v>
      </c>
      <c r="E27" s="58">
        <v>22</v>
      </c>
      <c r="F27" s="13">
        <v>14</v>
      </c>
      <c r="G27" s="13">
        <v>16</v>
      </c>
      <c r="H27" s="13">
        <v>20</v>
      </c>
      <c r="I27" s="13">
        <v>20</v>
      </c>
      <c r="J27" s="13">
        <v>22</v>
      </c>
      <c r="K27" s="13">
        <v>18</v>
      </c>
      <c r="L27" s="13">
        <v>20</v>
      </c>
      <c r="M27" s="13">
        <v>18</v>
      </c>
      <c r="N27" s="13">
        <v>20</v>
      </c>
      <c r="O27" s="13">
        <v>23</v>
      </c>
      <c r="P27" s="13">
        <v>23</v>
      </c>
      <c r="Q27" s="13">
        <v>23</v>
      </c>
      <c r="R27" s="13"/>
      <c r="S27" s="13"/>
      <c r="T27" s="13"/>
      <c r="U27" s="13"/>
      <c r="V27" s="13"/>
      <c r="W27" s="13"/>
      <c r="X27" s="16"/>
      <c r="Y27" s="6">
        <f t="shared" si="0"/>
        <v>259</v>
      </c>
      <c r="Z27" s="26">
        <f t="shared" si="1"/>
        <v>23</v>
      </c>
      <c r="AA27" s="28">
        <f t="shared" si="2"/>
        <v>23</v>
      </c>
      <c r="AB27" s="28">
        <f t="shared" si="3"/>
        <v>0</v>
      </c>
      <c r="AC27" s="28">
        <f t="shared" si="4"/>
        <v>0</v>
      </c>
      <c r="AD27" s="55" t="str">
        <f t="shared" si="5"/>
        <v>Vladimír Jelínek</v>
      </c>
      <c r="AE27" s="6" t="str">
        <f t="shared" si="6"/>
        <v>CZE 110</v>
      </c>
      <c r="AF27" s="31">
        <f t="shared" si="7"/>
        <v>46</v>
      </c>
      <c r="AG27" s="19">
        <f t="shared" si="8"/>
        <v>213</v>
      </c>
      <c r="AH27" s="25" t="str">
        <f t="shared" si="9"/>
        <v>OK</v>
      </c>
      <c r="AI27" s="12">
        <v>21</v>
      </c>
    </row>
    <row r="28" spans="2:35" ht="13.5" customHeight="1" thickBot="1" thickTop="1">
      <c r="B28" s="7">
        <v>22</v>
      </c>
      <c r="C28" s="86" t="s">
        <v>54</v>
      </c>
      <c r="D28" s="64" t="s">
        <v>55</v>
      </c>
      <c r="E28" s="87">
        <v>22</v>
      </c>
      <c r="F28" s="14">
        <v>22</v>
      </c>
      <c r="G28" s="14">
        <v>20</v>
      </c>
      <c r="H28" s="14">
        <v>17</v>
      </c>
      <c r="I28" s="14">
        <v>22</v>
      </c>
      <c r="J28" s="14">
        <v>21</v>
      </c>
      <c r="K28" s="14">
        <v>22</v>
      </c>
      <c r="L28" s="14">
        <v>23</v>
      </c>
      <c r="M28" s="14">
        <v>23</v>
      </c>
      <c r="N28" s="14">
        <v>23</v>
      </c>
      <c r="O28" s="14">
        <v>23</v>
      </c>
      <c r="P28" s="14">
        <v>23</v>
      </c>
      <c r="Q28" s="14">
        <v>23</v>
      </c>
      <c r="R28" s="14"/>
      <c r="S28" s="14"/>
      <c r="T28" s="14"/>
      <c r="U28" s="14"/>
      <c r="V28" s="14"/>
      <c r="W28" s="14"/>
      <c r="X28" s="17"/>
      <c r="Y28" s="7">
        <f t="shared" si="0"/>
        <v>284</v>
      </c>
      <c r="Z28" s="29">
        <f t="shared" si="1"/>
        <v>23</v>
      </c>
      <c r="AA28" s="30">
        <f t="shared" si="2"/>
        <v>23</v>
      </c>
      <c r="AB28" s="30">
        <f t="shared" si="3"/>
        <v>0</v>
      </c>
      <c r="AC28" s="30">
        <f t="shared" si="4"/>
        <v>0</v>
      </c>
      <c r="AD28" s="88" t="str">
        <f t="shared" si="5"/>
        <v>Zdeněk Bureš</v>
      </c>
      <c r="AE28" s="7" t="str">
        <f t="shared" si="6"/>
        <v>CZE 167</v>
      </c>
      <c r="AF28" s="32">
        <f t="shared" si="7"/>
        <v>46</v>
      </c>
      <c r="AG28" s="23">
        <f t="shared" si="8"/>
        <v>238</v>
      </c>
      <c r="AH28" s="25" t="e">
        <f>IF(OR(AND(AG28=#REF!,AF28=#REF!,Z28=#REF!),AND(AG28=AG27,AF28=AF27,Z28=Z27)),"Shoda!","OK")</f>
        <v>#REF!</v>
      </c>
      <c r="AI28" s="7">
        <v>22</v>
      </c>
    </row>
    <row r="29" spans="5:33" ht="13.5" customHeight="1" thickTop="1">
      <c r="E29" s="48" t="s">
        <v>22</v>
      </c>
      <c r="Y29" s="4"/>
      <c r="Z29" s="3"/>
      <c r="AA29" s="3"/>
      <c r="AB29" s="3"/>
      <c r="AC29" s="3"/>
      <c r="AD29" s="3"/>
      <c r="AF29" s="4"/>
      <c r="AG29" s="5"/>
    </row>
    <row r="30" spans="3:33" ht="13.5" customHeight="1">
      <c r="C30" s="8">
        <v>1</v>
      </c>
      <c r="Y30" s="4"/>
      <c r="Z30" s="3"/>
      <c r="AA30" s="3"/>
      <c r="AB30" s="3"/>
      <c r="AC30" s="3"/>
      <c r="AD30" s="3"/>
      <c r="AF30" s="4"/>
      <c r="AG30" s="5"/>
    </row>
    <row r="31" spans="2:33" ht="13.5" customHeight="1">
      <c r="B31" s="33" t="s">
        <v>10</v>
      </c>
      <c r="Y31" s="4"/>
      <c r="Z31" s="3"/>
      <c r="AA31" s="3"/>
      <c r="AB31" s="3"/>
      <c r="AC31" s="3"/>
      <c r="AD31" s="3"/>
      <c r="AF31" s="4"/>
      <c r="AG31" s="5"/>
    </row>
    <row r="32" spans="3:33" s="33" customFormat="1" ht="18.75">
      <c r="C32" s="34" t="s">
        <v>5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7"/>
      <c r="AA32" s="37"/>
      <c r="AB32" s="37"/>
      <c r="AC32" s="37"/>
      <c r="AD32" s="37"/>
      <c r="AE32" s="35"/>
      <c r="AF32" s="38"/>
      <c r="AG32" s="39" t="s">
        <v>6</v>
      </c>
    </row>
    <row r="33" spans="2:33" s="33" customFormat="1" ht="18.75">
      <c r="B33" s="33" t="s">
        <v>11</v>
      </c>
      <c r="C33" s="40" t="s">
        <v>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43"/>
      <c r="AA33" s="43"/>
      <c r="AB33" s="43"/>
      <c r="AC33" s="43"/>
      <c r="AD33" s="43"/>
      <c r="AE33" s="41"/>
      <c r="AF33" s="42"/>
      <c r="AG33" s="42"/>
    </row>
    <row r="34" spans="3:33" s="33" customFormat="1" ht="18.75">
      <c r="C34" s="44" t="s">
        <v>23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/>
      <c r="Z34" s="47"/>
      <c r="AA34" s="47"/>
      <c r="AB34" s="47"/>
      <c r="AC34" s="47"/>
      <c r="AD34" s="47"/>
      <c r="AE34" s="45"/>
      <c r="AF34" s="46"/>
      <c r="AG34" s="42"/>
    </row>
    <row r="35" spans="2:33" s="33" customFormat="1" ht="18.75">
      <c r="B35" s="33" t="s">
        <v>12</v>
      </c>
      <c r="C35" s="49" t="s">
        <v>24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  <c r="Z35" s="47"/>
      <c r="AA35" s="47"/>
      <c r="AB35" s="47"/>
      <c r="AC35" s="47"/>
      <c r="AD35" s="47"/>
      <c r="AE35" s="45"/>
      <c r="AF35" s="46"/>
      <c r="AG35" s="42"/>
    </row>
    <row r="36" spans="3:33" s="33" customFormat="1" ht="18.75">
      <c r="C36" s="44" t="s">
        <v>19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47"/>
      <c r="AA36" s="47"/>
      <c r="AB36" s="47"/>
      <c r="AC36" s="47"/>
      <c r="AD36" s="47"/>
      <c r="AE36" s="45"/>
      <c r="AF36" s="46"/>
      <c r="AG36" s="42"/>
    </row>
    <row r="37" spans="3:33" s="33" customFormat="1" ht="18.75">
      <c r="C37" s="44"/>
      <c r="D37" s="65" t="s">
        <v>17</v>
      </c>
      <c r="E37" s="44" t="s">
        <v>21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  <c r="Z37" s="47"/>
      <c r="AA37" s="47"/>
      <c r="AB37" s="47"/>
      <c r="AC37" s="47"/>
      <c r="AD37" s="47"/>
      <c r="AE37" s="45"/>
      <c r="AF37" s="46"/>
      <c r="AG37" s="42"/>
    </row>
    <row r="38" spans="2:33" s="33" customFormat="1" ht="18.75">
      <c r="B38" s="33" t="s">
        <v>16</v>
      </c>
      <c r="C38" s="44"/>
      <c r="D38" s="66" t="s">
        <v>18</v>
      </c>
      <c r="E38" s="44" t="s">
        <v>20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6"/>
      <c r="Z38" s="47"/>
      <c r="AA38" s="47"/>
      <c r="AB38" s="47"/>
      <c r="AC38" s="47"/>
      <c r="AD38" s="47"/>
      <c r="AE38" s="45"/>
      <c r="AF38" s="46"/>
      <c r="AG38" s="42"/>
    </row>
    <row r="39" spans="2:33" s="33" customFormat="1" ht="18.75">
      <c r="B39"/>
      <c r="C39" s="44" t="s">
        <v>14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6"/>
      <c r="Z39" s="47"/>
      <c r="AA39" s="47"/>
      <c r="AB39" s="47"/>
      <c r="AC39" s="47"/>
      <c r="AD39" s="47"/>
      <c r="AE39" s="45"/>
      <c r="AF39" s="46"/>
      <c r="AG39" s="42"/>
    </row>
    <row r="40" spans="25:33" ht="15">
      <c r="Y40" s="4"/>
      <c r="Z40" s="3"/>
      <c r="AA40" s="3"/>
      <c r="AB40" s="3"/>
      <c r="AC40" s="3"/>
      <c r="AD40" s="3"/>
      <c r="AF40" s="4"/>
      <c r="AG40" s="5"/>
    </row>
  </sheetData>
  <sheetProtection/>
  <mergeCells count="12">
    <mergeCell ref="Z5:AC5"/>
    <mergeCell ref="E5:X5"/>
    <mergeCell ref="Y5:Y6"/>
    <mergeCell ref="B5:B6"/>
    <mergeCell ref="C5:C6"/>
    <mergeCell ref="D5:D6"/>
    <mergeCell ref="AI5:AI6"/>
    <mergeCell ref="AD5:AD6"/>
    <mergeCell ref="AH5:AH6"/>
    <mergeCell ref="AF5:AF6"/>
    <mergeCell ref="AG5:AG6"/>
    <mergeCell ref="AE5:AE6"/>
  </mergeCells>
  <conditionalFormatting sqref="AH7:AH28">
    <cfRule type="cellIs" priority="9" dxfId="2" operator="equal" stopIfTrue="1">
      <formula>"OK"</formula>
    </cfRule>
    <cfRule type="cellIs" priority="10" dxfId="1" operator="equal" stopIfTrue="1">
      <formula>"Shoda!"</formula>
    </cfRule>
  </conditionalFormatting>
  <conditionalFormatting sqref="C14:C20 C10:C12 D28 E7:AE28 D7:D21 C24 D23:D24">
    <cfRule type="expression" priority="1" dxfId="0" stopIfTrue="1">
      <formula>MOD(ROW(),2)=1</formula>
    </cfRule>
  </conditionalFormatting>
  <printOptions/>
  <pageMargins left="0.7" right="0.7" top="0.787401575" bottom="0.787401575" header="0.3" footer="0.3"/>
  <pageSetup fitToWidth="0" fitToHeight="1" horizontalDpi="600" verticalDpi="600" orientation="landscape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Brodský</dc:creator>
  <cp:keywords/>
  <dc:description/>
  <cp:lastModifiedBy>Jiri</cp:lastModifiedBy>
  <cp:lastPrinted>2014-10-02T11:26:49Z</cp:lastPrinted>
  <dcterms:created xsi:type="dcterms:W3CDTF">2014-09-19T14:18:20Z</dcterms:created>
  <dcterms:modified xsi:type="dcterms:W3CDTF">2017-05-20T19:12:15Z</dcterms:modified>
  <cp:category/>
  <cp:version/>
  <cp:contentType/>
  <cp:contentStatus/>
</cp:coreProperties>
</file>