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Area" localSheetId="0">'List1'!$A$1:$AG$43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0" authorId="0">
      <text>
        <r>
          <rPr>
            <b/>
            <sz val="9"/>
            <color indexed="8"/>
            <rFont val="Tahoma"/>
            <family val="2"/>
          </rPr>
          <t xml:space="preserve">Jiří Munclinger:
</t>
        </r>
      </text>
    </comment>
  </commentList>
</comments>
</file>

<file path=xl/sharedStrings.xml><?xml version="1.0" encoding="utf-8"?>
<sst xmlns="http://schemas.openxmlformats.org/spreadsheetml/2006/main" count="48" uniqueCount="45">
  <si>
    <t>Celk.
Poř.</t>
  </si>
  <si>
    <t>jméno  přijmení</t>
  </si>
  <si>
    <t>plachty</t>
  </si>
  <si>
    <t>jízda číslo</t>
  </si>
  <si>
    <t>BODY
Celkem</t>
  </si>
  <si>
    <t>o d e č t e n o</t>
  </si>
  <si>
    <t>BODY
Skrtane</t>
  </si>
  <si>
    <t>BODY
Vysledne</t>
  </si>
  <si>
    <t>Kontrola</t>
  </si>
  <si>
    <t>4. závod seriálu DPOV, SATRIA MICRO MAGIC CUP 2016</t>
  </si>
  <si>
    <t xml:space="preserve">OLOMOUC 24. září 2016    </t>
  </si>
  <si>
    <t>Jiří Munclinger</t>
  </si>
  <si>
    <t>CZE 03</t>
  </si>
  <si>
    <t>Michal Sýkora</t>
  </si>
  <si>
    <t>CZE 38</t>
  </si>
  <si>
    <t>CZE 115</t>
  </si>
  <si>
    <t>Jaromír Sýkora</t>
  </si>
  <si>
    <t>CZE 32</t>
  </si>
  <si>
    <t>Marek Pelán</t>
  </si>
  <si>
    <t>CZE 46</t>
  </si>
  <si>
    <t xml:space="preserve">Roman Sejkora </t>
  </si>
  <si>
    <t>CZE 20</t>
  </si>
  <si>
    <t>Petr Hrušecký</t>
  </si>
  <si>
    <t>CZE 131</t>
  </si>
  <si>
    <t>CZE 132</t>
  </si>
  <si>
    <t>Marek Hrušecký                 jun.</t>
  </si>
  <si>
    <t>Ondřej Kebis                        jun.</t>
  </si>
  <si>
    <t>Jozef Jankovič</t>
  </si>
  <si>
    <t>SVK 16</t>
  </si>
  <si>
    <t>Ladislav Filák</t>
  </si>
  <si>
    <t>CZE 162</t>
  </si>
  <si>
    <t>Martin Ženíšek</t>
  </si>
  <si>
    <t>CZE 154</t>
  </si>
  <si>
    <t>Vláďa Jelínek</t>
  </si>
  <si>
    <t>CZE 110</t>
  </si>
  <si>
    <t>Vít Jelínek</t>
  </si>
  <si>
    <t>CZE 118</t>
  </si>
  <si>
    <t>Janette Němcová</t>
  </si>
  <si>
    <t>SVK 96</t>
  </si>
  <si>
    <t>Pavel Zajíc</t>
  </si>
  <si>
    <t>CZE 29</t>
  </si>
  <si>
    <t>Výsledky zpracovali: Jiří Munclinger, Dana Sejkorová</t>
  </si>
  <si>
    <t>Podmínky: Skoro jasno, vítr 0,1 - 2 m/s</t>
  </si>
  <si>
    <t>Hlavní rozhodčí:  Ing Tešař</t>
  </si>
  <si>
    <t>Ředitel závodu:  Jiří Munclinger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</si>
</sst>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4"/>
      <color indexed="8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36" borderId="19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38" borderId="39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20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39" borderId="20" xfId="0" applyFill="1" applyBorder="1" applyAlignment="1">
      <alignment/>
    </xf>
    <xf numFmtId="0" fontId="5" fillId="39" borderId="15" xfId="0" applyFont="1" applyFill="1" applyBorder="1" applyAlignment="1">
      <alignment horizontal="center"/>
    </xf>
    <xf numFmtId="0" fontId="5" fillId="40" borderId="39" xfId="0" applyFont="1" applyFill="1" applyBorder="1" applyAlignment="1">
      <alignment/>
    </xf>
    <xf numFmtId="0" fontId="5" fillId="38" borderId="3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10" fillId="38" borderId="41" xfId="0" applyFont="1" applyFill="1" applyBorder="1" applyAlignment="1">
      <alignment/>
    </xf>
    <xf numFmtId="0" fontId="10" fillId="38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CCCCCC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21</xdr:row>
      <xdr:rowOff>95250</xdr:rowOff>
    </xdr:from>
    <xdr:to>
      <xdr:col>2</xdr:col>
      <xdr:colOff>390525</xdr:colOff>
      <xdr:row>22</xdr:row>
      <xdr:rowOff>0</xdr:rowOff>
    </xdr:to>
    <xdr:sp>
      <xdr:nvSpPr>
        <xdr:cNvPr id="1" name="Pravoúhlá spojnice 2"/>
        <xdr:cNvSpPr>
          <a:spLocks/>
        </xdr:cNvSpPr>
      </xdr:nvSpPr>
      <xdr:spPr>
        <a:xfrm rot="16200000" flipV="1">
          <a:off x="1152525" y="3924300"/>
          <a:ext cx="133350" cy="76200"/>
        </a:xfrm>
        <a:prstGeom prst="bentConnector3">
          <a:avLst>
            <a:gd name="adj" fmla="val 0"/>
          </a:avLst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4"/>
  <sheetViews>
    <sheetView tabSelected="1" zoomScale="75" zoomScaleNormal="75" zoomScalePageLayoutView="0" workbookViewId="0" topLeftCell="A1">
      <selection activeCell="AJ25" sqref="AJ25"/>
    </sheetView>
  </sheetViews>
  <sheetFormatPr defaultColWidth="9.140625" defaultRowHeight="15"/>
  <cols>
    <col min="1" max="1" width="7.140625" style="0" customWidth="1"/>
    <col min="2" max="2" width="6.28125" style="0" customWidth="1"/>
    <col min="3" max="3" width="24.140625" style="1" customWidth="1"/>
    <col min="4" max="4" width="9.421875" style="2" customWidth="1"/>
    <col min="5" max="9" width="5.7109375" style="2" customWidth="1"/>
    <col min="10" max="10" width="7.8515625" style="2" hidden="1" customWidth="1"/>
    <col min="11" max="24" width="5.7109375" style="2" hidden="1" customWidth="1"/>
    <col min="25" max="25" width="9.140625" style="2" customWidth="1"/>
    <col min="26" max="29" width="5.7109375" style="0" customWidth="1"/>
    <col min="30" max="30" width="25.140625" style="0" customWidth="1"/>
    <col min="31" max="31" width="9.57421875" style="2" customWidth="1"/>
    <col min="32" max="32" width="9.140625" style="2" customWidth="1"/>
    <col min="33" max="33" width="9.57421875" style="2" customWidth="1"/>
    <col min="34" max="34" width="8.7109375" style="0" customWidth="1"/>
    <col min="35" max="35" width="6.28125" style="0" customWidth="1"/>
  </cols>
  <sheetData>
    <row r="2" spans="3:22" ht="21">
      <c r="C2" s="3" t="s">
        <v>9</v>
      </c>
      <c r="D2" s="4"/>
      <c r="E2" s="5"/>
      <c r="F2" s="5"/>
      <c r="G2" s="4"/>
      <c r="H2" s="4"/>
      <c r="I2" s="4"/>
      <c r="K2" s="4"/>
      <c r="L2" s="5" t="s">
        <v>10</v>
      </c>
      <c r="T2" s="6"/>
      <c r="V2" s="2">
        <v>21</v>
      </c>
    </row>
    <row r="3" spans="3:4" ht="15.75">
      <c r="C3" s="7"/>
      <c r="D3" s="8"/>
    </row>
    <row r="5" spans="2:35" ht="15.75" customHeight="1" thickBot="1" thickTop="1">
      <c r="B5" s="76" t="s">
        <v>0</v>
      </c>
      <c r="C5" s="77" t="s">
        <v>1</v>
      </c>
      <c r="D5" s="78" t="s">
        <v>2</v>
      </c>
      <c r="E5" s="79" t="s">
        <v>3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 t="s">
        <v>4</v>
      </c>
      <c r="Z5" s="82" t="s">
        <v>5</v>
      </c>
      <c r="AA5" s="82"/>
      <c r="AB5" s="82"/>
      <c r="AC5" s="82"/>
      <c r="AD5" s="83" t="s">
        <v>1</v>
      </c>
      <c r="AE5" s="85" t="s">
        <v>2</v>
      </c>
      <c r="AF5" s="80" t="s">
        <v>6</v>
      </c>
      <c r="AG5" s="80" t="s">
        <v>7</v>
      </c>
      <c r="AH5" s="85" t="s">
        <v>8</v>
      </c>
      <c r="AI5" s="87" t="s">
        <v>0</v>
      </c>
    </row>
    <row r="6" spans="2:35" ht="16.5" thickBot="1" thickTop="1">
      <c r="B6" s="76"/>
      <c r="C6" s="77"/>
      <c r="D6" s="78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1">
        <v>20</v>
      </c>
      <c r="Y6" s="81"/>
      <c r="Z6" s="12">
        <v>1</v>
      </c>
      <c r="AA6" s="12">
        <v>2</v>
      </c>
      <c r="AB6" s="12">
        <v>3</v>
      </c>
      <c r="AC6" s="12">
        <v>4</v>
      </c>
      <c r="AD6" s="84"/>
      <c r="AE6" s="86"/>
      <c r="AF6" s="81"/>
      <c r="AG6" s="81"/>
      <c r="AH6" s="86"/>
      <c r="AI6" s="88"/>
    </row>
    <row r="7" spans="2:35" ht="13.5" customHeight="1" thickBot="1" thickTop="1">
      <c r="B7" s="13">
        <v>1</v>
      </c>
      <c r="C7" s="59" t="s">
        <v>20</v>
      </c>
      <c r="D7" s="56" t="s">
        <v>21</v>
      </c>
      <c r="E7" s="15">
        <v>1</v>
      </c>
      <c r="F7" s="29">
        <v>4</v>
      </c>
      <c r="G7" s="29">
        <v>2</v>
      </c>
      <c r="H7" s="29">
        <v>4</v>
      </c>
      <c r="I7" s="29">
        <v>1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18">
        <f aca="true" t="shared" si="0" ref="Y7:Y21">SUM(E7:X7)</f>
        <v>12</v>
      </c>
      <c r="Z7" s="19">
        <f aca="true" t="shared" si="1" ref="Z7:Z21">IF(COUNT(E7:X7)&gt;=5,LARGE(E7:X7,1),0)</f>
        <v>4</v>
      </c>
      <c r="AA7" s="20">
        <f aca="true" t="shared" si="2" ref="AA7:AA21">IF(COUNT(E7:X7)&gt;=10,LARGE(E7:X7,2),0)</f>
        <v>0</v>
      </c>
      <c r="AB7" s="20">
        <f aca="true" t="shared" si="3" ref="AB7:AB21">IF(COUNT(E7:X7)&gt;=15,LARGE(E7:X7,3),0)</f>
        <v>0</v>
      </c>
      <c r="AC7" s="20">
        <f aca="true" t="shared" si="4" ref="AC7:AC21">IF(COUNT(E7:X7)&gt;=20,LARGE(E7:X7,4),0)</f>
        <v>0</v>
      </c>
      <c r="AD7" s="21" t="str">
        <f aca="true" t="shared" si="5" ref="AD7:AD21">C7</f>
        <v>Roman Sejkora </v>
      </c>
      <c r="AE7" s="52" t="str">
        <f aca="true" t="shared" si="6" ref="AE7:AE21">D7</f>
        <v>CZE 20</v>
      </c>
      <c r="AF7" s="22">
        <f aca="true" t="shared" si="7" ref="AF7:AF21">SUM(Z7:AC7)</f>
        <v>4</v>
      </c>
      <c r="AG7" s="23">
        <f aca="true" t="shared" si="8" ref="AG7:AG21">Y7-AF7</f>
        <v>8</v>
      </c>
      <c r="AH7" s="24" t="str">
        <f aca="true" t="shared" si="9" ref="AH7:AH21">IF(OR(AND(AG7=AG8,AF7=AF8,Z7=Z8),AND(AG7=AG6,AF7=AF6,Z7=Z6)),"Shoda!","OK")</f>
        <v>OK</v>
      </c>
      <c r="AI7" s="13">
        <v>1</v>
      </c>
    </row>
    <row r="8" spans="2:35" ht="13.5" customHeight="1" thickBot="1" thickTop="1">
      <c r="B8" s="25">
        <v>2</v>
      </c>
      <c r="C8" s="65" t="s">
        <v>35</v>
      </c>
      <c r="D8" s="14" t="s">
        <v>36</v>
      </c>
      <c r="E8" s="15">
        <v>16</v>
      </c>
      <c r="F8" s="16">
        <v>1</v>
      </c>
      <c r="G8" s="16">
        <v>1</v>
      </c>
      <c r="H8" s="16">
        <v>1</v>
      </c>
      <c r="I8" s="16">
        <v>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18">
        <f t="shared" si="0"/>
        <v>25</v>
      </c>
      <c r="Z8" s="19">
        <f t="shared" si="1"/>
        <v>16</v>
      </c>
      <c r="AA8" s="26">
        <f t="shared" si="2"/>
        <v>0</v>
      </c>
      <c r="AB8" s="26">
        <f t="shared" si="3"/>
        <v>0</v>
      </c>
      <c r="AC8" s="26">
        <f t="shared" si="4"/>
        <v>0</v>
      </c>
      <c r="AD8" s="27" t="str">
        <f t="shared" si="5"/>
        <v>Vít Jelínek</v>
      </c>
      <c r="AE8" s="18" t="str">
        <f t="shared" si="6"/>
        <v>CZE 118</v>
      </c>
      <c r="AF8" s="22">
        <f t="shared" si="7"/>
        <v>16</v>
      </c>
      <c r="AG8" s="23">
        <f t="shared" si="8"/>
        <v>9</v>
      </c>
      <c r="AH8" s="24" t="str">
        <f t="shared" si="9"/>
        <v>OK</v>
      </c>
      <c r="AI8" s="25">
        <v>2</v>
      </c>
    </row>
    <row r="9" spans="2:35" ht="13.5" customHeight="1" thickBot="1" thickTop="1">
      <c r="B9" s="28">
        <v>3</v>
      </c>
      <c r="C9" s="63" t="s">
        <v>18</v>
      </c>
      <c r="D9" s="14" t="s">
        <v>19</v>
      </c>
      <c r="E9" s="15">
        <v>3</v>
      </c>
      <c r="F9" s="16">
        <v>2</v>
      </c>
      <c r="G9" s="16">
        <v>3</v>
      </c>
      <c r="H9" s="16">
        <v>3</v>
      </c>
      <c r="I9" s="16">
        <v>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8">
        <f t="shared" si="0"/>
        <v>15</v>
      </c>
      <c r="Z9" s="19">
        <f t="shared" si="1"/>
        <v>4</v>
      </c>
      <c r="AA9" s="20">
        <f t="shared" si="2"/>
        <v>0</v>
      </c>
      <c r="AB9" s="20">
        <f t="shared" si="3"/>
        <v>0</v>
      </c>
      <c r="AC9" s="20">
        <f t="shared" si="4"/>
        <v>0</v>
      </c>
      <c r="AD9" s="21" t="str">
        <f t="shared" si="5"/>
        <v>Marek Pelán</v>
      </c>
      <c r="AE9" s="18" t="str">
        <f t="shared" si="6"/>
        <v>CZE 46</v>
      </c>
      <c r="AF9" s="22">
        <f t="shared" si="7"/>
        <v>4</v>
      </c>
      <c r="AG9" s="23">
        <f t="shared" si="8"/>
        <v>11</v>
      </c>
      <c r="AH9" s="24" t="str">
        <f t="shared" si="9"/>
        <v>OK</v>
      </c>
      <c r="AI9" s="28">
        <v>3</v>
      </c>
    </row>
    <row r="10" spans="2:35" ht="13.5" customHeight="1" thickBot="1" thickTop="1">
      <c r="B10" s="18">
        <v>4</v>
      </c>
      <c r="C10" s="63" t="s">
        <v>39</v>
      </c>
      <c r="D10" s="31" t="s">
        <v>40</v>
      </c>
      <c r="E10" s="15">
        <v>5</v>
      </c>
      <c r="F10" s="29">
        <v>3</v>
      </c>
      <c r="G10" s="29">
        <v>5</v>
      </c>
      <c r="H10" s="29">
        <v>2</v>
      </c>
      <c r="I10" s="29">
        <v>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18">
        <f t="shared" si="0"/>
        <v>17</v>
      </c>
      <c r="Z10" s="19">
        <f t="shared" si="1"/>
        <v>5</v>
      </c>
      <c r="AA10" s="20">
        <f t="shared" si="2"/>
        <v>0</v>
      </c>
      <c r="AB10" s="20">
        <f t="shared" si="3"/>
        <v>0</v>
      </c>
      <c r="AC10" s="20">
        <f t="shared" si="4"/>
        <v>0</v>
      </c>
      <c r="AD10" s="21" t="str">
        <f t="shared" si="5"/>
        <v>Pavel Zajíc</v>
      </c>
      <c r="AE10" s="18" t="str">
        <f t="shared" si="6"/>
        <v>CZE 29</v>
      </c>
      <c r="AF10" s="22">
        <f t="shared" si="7"/>
        <v>5</v>
      </c>
      <c r="AG10" s="23">
        <f t="shared" si="8"/>
        <v>12</v>
      </c>
      <c r="AH10" s="24" t="str">
        <f t="shared" si="9"/>
        <v>OK</v>
      </c>
      <c r="AI10" s="18">
        <v>4</v>
      </c>
    </row>
    <row r="11" spans="2:35" ht="13.5" customHeight="1" thickBot="1" thickTop="1">
      <c r="B11" s="32">
        <v>5</v>
      </c>
      <c r="C11" s="58" t="s">
        <v>11</v>
      </c>
      <c r="D11" s="14" t="s">
        <v>12</v>
      </c>
      <c r="E11" s="15">
        <v>4</v>
      </c>
      <c r="F11" s="16">
        <v>9</v>
      </c>
      <c r="G11" s="16">
        <v>7</v>
      </c>
      <c r="H11" s="16">
        <v>5</v>
      </c>
      <c r="I11" s="16">
        <v>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18">
        <f t="shared" si="0"/>
        <v>28</v>
      </c>
      <c r="Z11" s="19">
        <f t="shared" si="1"/>
        <v>9</v>
      </c>
      <c r="AA11" s="20">
        <f t="shared" si="2"/>
        <v>0</v>
      </c>
      <c r="AB11" s="20">
        <f t="shared" si="3"/>
        <v>0</v>
      </c>
      <c r="AC11" s="20">
        <f t="shared" si="4"/>
        <v>0</v>
      </c>
      <c r="AD11" s="21" t="str">
        <f t="shared" si="5"/>
        <v>Jiří Munclinger</v>
      </c>
      <c r="AE11" s="18" t="str">
        <f t="shared" si="6"/>
        <v>CZE 03</v>
      </c>
      <c r="AF11" s="22">
        <f t="shared" si="7"/>
        <v>9</v>
      </c>
      <c r="AG11" s="23">
        <f t="shared" si="8"/>
        <v>19</v>
      </c>
      <c r="AH11" s="24" t="str">
        <f t="shared" si="9"/>
        <v>OK</v>
      </c>
      <c r="AI11" s="32">
        <v>5</v>
      </c>
    </row>
    <row r="12" spans="2:35" ht="13.5" customHeight="1" thickBot="1" thickTop="1">
      <c r="B12" s="18">
        <v>6</v>
      </c>
      <c r="C12" s="62" t="s">
        <v>27</v>
      </c>
      <c r="D12" s="14" t="s">
        <v>28</v>
      </c>
      <c r="E12" s="15">
        <v>2</v>
      </c>
      <c r="F12" s="16">
        <v>6</v>
      </c>
      <c r="G12" s="16">
        <v>9</v>
      </c>
      <c r="H12" s="16">
        <v>7</v>
      </c>
      <c r="I12" s="16">
        <v>5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8">
        <f t="shared" si="0"/>
        <v>29</v>
      </c>
      <c r="Z12" s="51">
        <f t="shared" si="1"/>
        <v>9</v>
      </c>
      <c r="AA12" s="33">
        <f t="shared" si="2"/>
        <v>0</v>
      </c>
      <c r="AB12" s="34">
        <f t="shared" si="3"/>
        <v>0</v>
      </c>
      <c r="AC12" s="35">
        <f t="shared" si="4"/>
        <v>0</v>
      </c>
      <c r="AD12" s="36" t="str">
        <f t="shared" si="5"/>
        <v>Jozef Jankovič</v>
      </c>
      <c r="AE12" s="53" t="str">
        <f t="shared" si="6"/>
        <v>SVK 16</v>
      </c>
      <c r="AF12" s="22">
        <f t="shared" si="7"/>
        <v>9</v>
      </c>
      <c r="AG12" s="23">
        <f t="shared" si="8"/>
        <v>20</v>
      </c>
      <c r="AH12" s="24" t="str">
        <f t="shared" si="9"/>
        <v>OK</v>
      </c>
      <c r="AI12" s="18">
        <v>6</v>
      </c>
    </row>
    <row r="13" spans="2:35" ht="13.5" customHeight="1" thickBot="1" thickTop="1">
      <c r="B13" s="32">
        <v>7</v>
      </c>
      <c r="C13" s="59" t="s">
        <v>16</v>
      </c>
      <c r="D13" s="14" t="s">
        <v>17</v>
      </c>
      <c r="E13" s="15">
        <v>7</v>
      </c>
      <c r="F13" s="29">
        <v>5</v>
      </c>
      <c r="G13" s="29">
        <v>4</v>
      </c>
      <c r="H13" s="29">
        <v>6</v>
      </c>
      <c r="I13" s="29">
        <v>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18">
        <f t="shared" si="0"/>
        <v>30</v>
      </c>
      <c r="Z13" s="19">
        <f t="shared" si="1"/>
        <v>8</v>
      </c>
      <c r="AA13" s="20">
        <f t="shared" si="2"/>
        <v>0</v>
      </c>
      <c r="AB13" s="20">
        <f t="shared" si="3"/>
        <v>0</v>
      </c>
      <c r="AC13" s="20">
        <f t="shared" si="4"/>
        <v>0</v>
      </c>
      <c r="AD13" s="21" t="str">
        <f t="shared" si="5"/>
        <v>Jaromír Sýkora</v>
      </c>
      <c r="AE13" s="54" t="str">
        <f t="shared" si="6"/>
        <v>CZE 32</v>
      </c>
      <c r="AF13" s="22">
        <f t="shared" si="7"/>
        <v>8</v>
      </c>
      <c r="AG13" s="23">
        <f t="shared" si="8"/>
        <v>22</v>
      </c>
      <c r="AH13" s="24" t="str">
        <f t="shared" si="9"/>
        <v>OK</v>
      </c>
      <c r="AI13" s="32">
        <v>7</v>
      </c>
    </row>
    <row r="14" spans="2:35" ht="13.5" customHeight="1" thickBot="1" thickTop="1">
      <c r="B14" s="18">
        <v>8</v>
      </c>
      <c r="C14" s="66" t="s">
        <v>37</v>
      </c>
      <c r="D14" s="67" t="s">
        <v>38</v>
      </c>
      <c r="E14" s="15">
        <v>6</v>
      </c>
      <c r="F14" s="29">
        <v>10</v>
      </c>
      <c r="G14" s="29">
        <v>6</v>
      </c>
      <c r="H14" s="29">
        <v>8</v>
      </c>
      <c r="I14" s="29">
        <v>12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18">
        <f t="shared" si="0"/>
        <v>42</v>
      </c>
      <c r="Z14" s="19">
        <f t="shared" si="1"/>
        <v>12</v>
      </c>
      <c r="AA14" s="20">
        <f t="shared" si="2"/>
        <v>0</v>
      </c>
      <c r="AB14" s="20">
        <f t="shared" si="3"/>
        <v>0</v>
      </c>
      <c r="AC14" s="20">
        <f t="shared" si="4"/>
        <v>0</v>
      </c>
      <c r="AD14" s="21" t="str">
        <f t="shared" si="5"/>
        <v>Janette Němcová</v>
      </c>
      <c r="AE14" s="54" t="str">
        <f t="shared" si="6"/>
        <v>SVK 96</v>
      </c>
      <c r="AF14" s="22">
        <f t="shared" si="7"/>
        <v>12</v>
      </c>
      <c r="AG14" s="23">
        <f t="shared" si="8"/>
        <v>30</v>
      </c>
      <c r="AH14" s="24" t="str">
        <f t="shared" si="9"/>
        <v>OK</v>
      </c>
      <c r="AI14" s="18">
        <v>8</v>
      </c>
    </row>
    <row r="15" spans="2:35" ht="13.5" customHeight="1" thickBot="1" thickTop="1">
      <c r="B15" s="32">
        <v>9</v>
      </c>
      <c r="C15" s="61" t="s">
        <v>33</v>
      </c>
      <c r="D15" s="14" t="s">
        <v>34</v>
      </c>
      <c r="E15" s="15">
        <v>10</v>
      </c>
      <c r="F15" s="16">
        <v>11</v>
      </c>
      <c r="G15" s="16">
        <v>12</v>
      </c>
      <c r="H15" s="16">
        <v>9</v>
      </c>
      <c r="I15" s="16">
        <v>9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8">
        <f t="shared" si="0"/>
        <v>51</v>
      </c>
      <c r="Z15" s="19">
        <f t="shared" si="1"/>
        <v>12</v>
      </c>
      <c r="AA15" s="20">
        <f t="shared" si="2"/>
        <v>0</v>
      </c>
      <c r="AB15" s="20">
        <f t="shared" si="3"/>
        <v>0</v>
      </c>
      <c r="AC15" s="20">
        <f t="shared" si="4"/>
        <v>0</v>
      </c>
      <c r="AD15" s="21" t="str">
        <f t="shared" si="5"/>
        <v>Vláďa Jelínek</v>
      </c>
      <c r="AE15" s="54" t="str">
        <f t="shared" si="6"/>
        <v>CZE 110</v>
      </c>
      <c r="AF15" s="22">
        <f t="shared" si="7"/>
        <v>12</v>
      </c>
      <c r="AG15" s="23">
        <f t="shared" si="8"/>
        <v>39</v>
      </c>
      <c r="AH15" s="24" t="str">
        <f t="shared" si="9"/>
        <v>OK</v>
      </c>
      <c r="AI15" s="32">
        <v>9</v>
      </c>
    </row>
    <row r="16" spans="2:35" ht="13.5" customHeight="1" thickBot="1" thickTop="1">
      <c r="B16" s="18">
        <v>10</v>
      </c>
      <c r="C16" s="68" t="s">
        <v>22</v>
      </c>
      <c r="D16" s="67" t="s">
        <v>23</v>
      </c>
      <c r="E16" s="15">
        <v>11</v>
      </c>
      <c r="F16" s="29">
        <v>7</v>
      </c>
      <c r="G16" s="29">
        <v>10</v>
      </c>
      <c r="H16" s="29">
        <v>13</v>
      </c>
      <c r="I16" s="29">
        <v>11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18">
        <f t="shared" si="0"/>
        <v>52</v>
      </c>
      <c r="Z16" s="19">
        <f t="shared" si="1"/>
        <v>13</v>
      </c>
      <c r="AA16" s="20">
        <f t="shared" si="2"/>
        <v>0</v>
      </c>
      <c r="AB16" s="20">
        <f t="shared" si="3"/>
        <v>0</v>
      </c>
      <c r="AC16" s="20">
        <f t="shared" si="4"/>
        <v>0</v>
      </c>
      <c r="AD16" s="21" t="str">
        <f t="shared" si="5"/>
        <v>Petr Hrušecký</v>
      </c>
      <c r="AE16" s="54" t="str">
        <f t="shared" si="6"/>
        <v>CZE 131</v>
      </c>
      <c r="AF16" s="22">
        <f t="shared" si="7"/>
        <v>13</v>
      </c>
      <c r="AG16" s="23">
        <f t="shared" si="8"/>
        <v>39</v>
      </c>
      <c r="AH16" s="24" t="str">
        <f t="shared" si="9"/>
        <v>OK</v>
      </c>
      <c r="AI16" s="18">
        <v>10</v>
      </c>
    </row>
    <row r="17" spans="2:35" ht="13.5" customHeight="1" thickBot="1" thickTop="1">
      <c r="B17" s="32">
        <v>11</v>
      </c>
      <c r="C17" s="69" t="s">
        <v>25</v>
      </c>
      <c r="D17" s="57" t="s">
        <v>24</v>
      </c>
      <c r="E17" s="15">
        <v>8</v>
      </c>
      <c r="F17" s="16">
        <v>14</v>
      </c>
      <c r="G17" s="16">
        <v>11</v>
      </c>
      <c r="H17" s="16">
        <v>14</v>
      </c>
      <c r="I17" s="16">
        <v>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18">
        <f t="shared" si="0"/>
        <v>54</v>
      </c>
      <c r="Z17" s="19">
        <f t="shared" si="1"/>
        <v>14</v>
      </c>
      <c r="AA17" s="20">
        <f t="shared" si="2"/>
        <v>0</v>
      </c>
      <c r="AB17" s="20">
        <f t="shared" si="3"/>
        <v>0</v>
      </c>
      <c r="AC17" s="20">
        <f t="shared" si="4"/>
        <v>0</v>
      </c>
      <c r="AD17" s="21" t="str">
        <f t="shared" si="5"/>
        <v>Marek Hrušecký                 jun.</v>
      </c>
      <c r="AE17" s="54" t="str">
        <f t="shared" si="6"/>
        <v>CZE 132</v>
      </c>
      <c r="AF17" s="22">
        <f t="shared" si="7"/>
        <v>14</v>
      </c>
      <c r="AG17" s="23">
        <f t="shared" si="8"/>
        <v>40</v>
      </c>
      <c r="AH17" s="24" t="str">
        <f t="shared" si="9"/>
        <v>OK</v>
      </c>
      <c r="AI17" s="32">
        <v>11</v>
      </c>
    </row>
    <row r="18" spans="2:35" ht="13.5" customHeight="1" thickBot="1" thickTop="1">
      <c r="B18" s="18">
        <v>12</v>
      </c>
      <c r="C18" s="64" t="s">
        <v>26</v>
      </c>
      <c r="D18" s="31" t="s">
        <v>15</v>
      </c>
      <c r="E18" s="15">
        <v>9</v>
      </c>
      <c r="F18" s="16">
        <v>13</v>
      </c>
      <c r="G18" s="16">
        <v>13</v>
      </c>
      <c r="H18" s="16">
        <v>10</v>
      </c>
      <c r="I18" s="16">
        <v>10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8">
        <f t="shared" si="0"/>
        <v>55</v>
      </c>
      <c r="Z18" s="19">
        <f t="shared" si="1"/>
        <v>13</v>
      </c>
      <c r="AA18" s="20">
        <f t="shared" si="2"/>
        <v>0</v>
      </c>
      <c r="AB18" s="20">
        <f t="shared" si="3"/>
        <v>0</v>
      </c>
      <c r="AC18" s="20">
        <f t="shared" si="4"/>
        <v>0</v>
      </c>
      <c r="AD18" s="21" t="str">
        <f t="shared" si="5"/>
        <v>Ondřej Kebis                        jun.</v>
      </c>
      <c r="AE18" s="54" t="str">
        <f t="shared" si="6"/>
        <v>CZE 115</v>
      </c>
      <c r="AF18" s="22">
        <f t="shared" si="7"/>
        <v>13</v>
      </c>
      <c r="AG18" s="23">
        <f t="shared" si="8"/>
        <v>42</v>
      </c>
      <c r="AH18" s="24" t="str">
        <f t="shared" si="9"/>
        <v>OK</v>
      </c>
      <c r="AI18" s="18">
        <v>12</v>
      </c>
    </row>
    <row r="19" spans="2:37" ht="13.5" customHeight="1" thickBot="1" thickTop="1">
      <c r="B19" s="32">
        <v>13</v>
      </c>
      <c r="C19" s="61" t="s">
        <v>31</v>
      </c>
      <c r="D19" s="57" t="s">
        <v>32</v>
      </c>
      <c r="E19" s="15">
        <v>13</v>
      </c>
      <c r="F19" s="16">
        <v>8</v>
      </c>
      <c r="G19" s="16">
        <v>8</v>
      </c>
      <c r="H19" s="16">
        <v>15</v>
      </c>
      <c r="I19" s="16">
        <v>13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8">
        <f t="shared" si="0"/>
        <v>57</v>
      </c>
      <c r="Z19" s="19">
        <f t="shared" si="1"/>
        <v>15</v>
      </c>
      <c r="AA19" s="20">
        <f t="shared" si="2"/>
        <v>0</v>
      </c>
      <c r="AB19" s="20">
        <f t="shared" si="3"/>
        <v>0</v>
      </c>
      <c r="AC19" s="20">
        <f t="shared" si="4"/>
        <v>0</v>
      </c>
      <c r="AD19" s="21" t="str">
        <f t="shared" si="5"/>
        <v>Martin Ženíšek</v>
      </c>
      <c r="AE19" s="54" t="str">
        <f t="shared" si="6"/>
        <v>CZE 154</v>
      </c>
      <c r="AF19" s="22">
        <f t="shared" si="7"/>
        <v>15</v>
      </c>
      <c r="AG19" s="23">
        <f t="shared" si="8"/>
        <v>42</v>
      </c>
      <c r="AH19" s="24" t="str">
        <f t="shared" si="9"/>
        <v>OK</v>
      </c>
      <c r="AI19" s="32">
        <v>13</v>
      </c>
      <c r="AK19" s="37">
        <f>+AA9</f>
        <v>0</v>
      </c>
    </row>
    <row r="20" spans="2:35" ht="13.5" customHeight="1" thickBot="1" thickTop="1">
      <c r="B20" s="18">
        <v>14</v>
      </c>
      <c r="C20" s="60" t="s">
        <v>13</v>
      </c>
      <c r="D20" s="14" t="s">
        <v>14</v>
      </c>
      <c r="E20" s="15">
        <v>12</v>
      </c>
      <c r="F20" s="16">
        <v>12</v>
      </c>
      <c r="G20" s="16">
        <v>14</v>
      </c>
      <c r="H20" s="16">
        <v>12</v>
      </c>
      <c r="I20" s="16">
        <v>14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8">
        <f t="shared" si="0"/>
        <v>64</v>
      </c>
      <c r="Z20" s="19">
        <f t="shared" si="1"/>
        <v>14</v>
      </c>
      <c r="AA20" s="20">
        <f t="shared" si="2"/>
        <v>0</v>
      </c>
      <c r="AB20" s="20">
        <f t="shared" si="3"/>
        <v>0</v>
      </c>
      <c r="AC20" s="20">
        <f t="shared" si="4"/>
        <v>0</v>
      </c>
      <c r="AD20" s="21" t="str">
        <f t="shared" si="5"/>
        <v>Michal Sýkora</v>
      </c>
      <c r="AE20" s="54" t="str">
        <f t="shared" si="6"/>
        <v>CZE 38</v>
      </c>
      <c r="AF20" s="22">
        <f t="shared" si="7"/>
        <v>14</v>
      </c>
      <c r="AG20" s="23">
        <f t="shared" si="8"/>
        <v>50</v>
      </c>
      <c r="AH20" s="24" t="str">
        <f t="shared" si="9"/>
        <v>OK</v>
      </c>
      <c r="AI20" s="18">
        <v>14</v>
      </c>
    </row>
    <row r="21" spans="2:35" ht="13.5" customHeight="1" thickBot="1" thickTop="1">
      <c r="B21" s="70">
        <v>15</v>
      </c>
      <c r="C21" s="71" t="s">
        <v>29</v>
      </c>
      <c r="D21" s="72" t="s">
        <v>30</v>
      </c>
      <c r="E21" s="73">
        <v>14</v>
      </c>
      <c r="F21" s="39">
        <v>15</v>
      </c>
      <c r="G21" s="39">
        <v>15</v>
      </c>
      <c r="H21" s="39">
        <v>11</v>
      </c>
      <c r="I21" s="39">
        <v>15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38">
        <f t="shared" si="0"/>
        <v>70</v>
      </c>
      <c r="Z21" s="41">
        <f t="shared" si="1"/>
        <v>15</v>
      </c>
      <c r="AA21" s="42">
        <f t="shared" si="2"/>
        <v>0</v>
      </c>
      <c r="AB21" s="42">
        <f t="shared" si="3"/>
        <v>0</v>
      </c>
      <c r="AC21" s="42">
        <f t="shared" si="4"/>
        <v>0</v>
      </c>
      <c r="AD21" s="74" t="str">
        <f t="shared" si="5"/>
        <v>Ladislav Filák</v>
      </c>
      <c r="AE21" s="55" t="str">
        <f t="shared" si="6"/>
        <v>CZE 162</v>
      </c>
      <c r="AF21" s="43">
        <f t="shared" si="7"/>
        <v>15</v>
      </c>
      <c r="AG21" s="44">
        <f t="shared" si="8"/>
        <v>55</v>
      </c>
      <c r="AH21" s="24" t="str">
        <f t="shared" si="9"/>
        <v>OK</v>
      </c>
      <c r="AI21" s="70">
        <v>15</v>
      </c>
    </row>
    <row r="22" spans="2:33" ht="13.5" customHeight="1" thickTop="1">
      <c r="B22" s="1"/>
      <c r="C22" s="45"/>
      <c r="Y22"/>
      <c r="AD22" s="2"/>
      <c r="AE22" s="46"/>
      <c r="AF22" s="47"/>
      <c r="AG22"/>
    </row>
    <row r="23" spans="2:33" ht="13.5" customHeight="1">
      <c r="B23" s="1"/>
      <c r="C23" s="75" t="s">
        <v>42</v>
      </c>
      <c r="Y23"/>
      <c r="AD23" s="2"/>
      <c r="AE23" s="46"/>
      <c r="AF23" s="47"/>
      <c r="AG23"/>
    </row>
    <row r="24" spans="31:33" ht="13.5" customHeight="1">
      <c r="AE24" s="47"/>
      <c r="AF24" s="46"/>
      <c r="AG24"/>
    </row>
    <row r="25" spans="3:33" ht="13.5" customHeight="1">
      <c r="C25" s="1" t="s">
        <v>43</v>
      </c>
      <c r="AD25" t="s">
        <v>41</v>
      </c>
      <c r="AE25" s="47"/>
      <c r="AF25" s="46"/>
      <c r="AG25"/>
    </row>
    <row r="26" spans="1:33" ht="13.5" customHeight="1">
      <c r="A26" s="1"/>
      <c r="B26" s="2"/>
      <c r="C26" s="2" t="s">
        <v>44</v>
      </c>
      <c r="X26"/>
      <c r="Y26"/>
      <c r="AC26" s="47"/>
      <c r="AD26" s="46"/>
      <c r="AE26"/>
      <c r="AF26"/>
      <c r="AG26"/>
    </row>
    <row r="27" spans="1:33" ht="13.5" customHeight="1">
      <c r="A27" s="1"/>
      <c r="B27" s="2"/>
      <c r="C27" s="2"/>
      <c r="X27"/>
      <c r="Y27"/>
      <c r="AC27" s="48"/>
      <c r="AD27" s="48"/>
      <c r="AE27"/>
      <c r="AF27"/>
      <c r="AG27"/>
    </row>
    <row r="28" spans="1:33" ht="13.5" customHeight="1">
      <c r="A28" s="1"/>
      <c r="B28" s="2"/>
      <c r="C28" s="2"/>
      <c r="X28"/>
      <c r="Y28"/>
      <c r="AC28" s="49"/>
      <c r="AD28" s="49"/>
      <c r="AE28" s="48"/>
      <c r="AF28" s="48"/>
      <c r="AG28"/>
    </row>
    <row r="29" spans="1:33" ht="13.5" customHeight="1">
      <c r="A29" s="1"/>
      <c r="B29" s="2"/>
      <c r="C29" s="2"/>
      <c r="X29"/>
      <c r="Y29"/>
      <c r="AC29" s="50"/>
      <c r="AD29" s="49"/>
      <c r="AE29" s="48"/>
      <c r="AF29" s="48"/>
      <c r="AG29"/>
    </row>
    <row r="30" spans="1:33" ht="13.5" customHeight="1">
      <c r="A30" s="1"/>
      <c r="B30" s="2"/>
      <c r="C30" s="2"/>
      <c r="X30"/>
      <c r="Y30"/>
      <c r="AC30" s="50"/>
      <c r="AD30" s="49"/>
      <c r="AE30" s="48"/>
      <c r="AF30" s="48"/>
      <c r="AG30"/>
    </row>
    <row r="31" spans="1:33" ht="13.5" customHeight="1">
      <c r="A31" s="1"/>
      <c r="B31" s="2"/>
      <c r="C31" s="2"/>
      <c r="X31"/>
      <c r="Y31"/>
      <c r="AC31" s="50"/>
      <c r="AD31" s="49"/>
      <c r="AE31" s="48"/>
      <c r="AF31" s="48"/>
      <c r="AG31"/>
    </row>
    <row r="32" spans="1:33" ht="13.5" customHeight="1">
      <c r="A32" s="1"/>
      <c r="B32" s="2"/>
      <c r="C32" s="2"/>
      <c r="X32"/>
      <c r="Y32"/>
      <c r="AC32" s="50"/>
      <c r="AD32" s="49"/>
      <c r="AE32" s="48"/>
      <c r="AF32" s="48"/>
      <c r="AG32"/>
    </row>
    <row r="33" spans="1:33" ht="13.5" customHeight="1">
      <c r="A33" s="1"/>
      <c r="B33" s="2"/>
      <c r="C33" s="2"/>
      <c r="X33"/>
      <c r="Y33"/>
      <c r="AC33" s="50"/>
      <c r="AD33" s="49"/>
      <c r="AE33" s="48"/>
      <c r="AF33" s="48"/>
      <c r="AG33"/>
    </row>
    <row r="34" spans="1:33" ht="13.5" customHeight="1">
      <c r="A34" s="1"/>
      <c r="B34" s="2"/>
      <c r="C34" s="2"/>
      <c r="X34"/>
      <c r="Y34"/>
      <c r="AC34" s="50"/>
      <c r="AD34" s="49"/>
      <c r="AE34" s="48"/>
      <c r="AF34" s="48"/>
      <c r="AG34"/>
    </row>
    <row r="35" spans="31:33" ht="13.5" customHeight="1">
      <c r="AE35" s="47"/>
      <c r="AF35" s="46"/>
      <c r="AG35"/>
    </row>
    <row r="36" ht="13.5" customHeight="1">
      <c r="AG36"/>
    </row>
    <row r="37" ht="13.5" customHeight="1">
      <c r="AG37"/>
    </row>
    <row r="38" ht="13.5" customHeight="1">
      <c r="AG38"/>
    </row>
    <row r="39" ht="13.5" customHeight="1">
      <c r="AG39"/>
    </row>
    <row r="40" ht="13.5" customHeight="1">
      <c r="AG40"/>
    </row>
    <row r="41" ht="13.5" customHeight="1">
      <c r="AG41"/>
    </row>
    <row r="42" ht="13.5" customHeight="1">
      <c r="AG42"/>
    </row>
    <row r="43" ht="13.5" customHeight="1"/>
    <row r="44" ht="13.5" customHeight="1"/>
    <row r="45" ht="13.5" customHeight="1"/>
    <row r="46" ht="13.5" customHeight="1"/>
    <row r="47" spans="2:35" s="48" customFormat="1" ht="18.75">
      <c r="B47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/>
      <c r="AA47"/>
      <c r="AB47"/>
      <c r="AC47"/>
      <c r="AD47"/>
      <c r="AE47" s="2"/>
      <c r="AF47" s="2"/>
      <c r="AG47" s="2"/>
      <c r="AH47"/>
      <c r="AI47"/>
    </row>
    <row r="48" spans="2:35" s="48" customFormat="1" ht="18.75">
      <c r="B48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/>
      <c r="AA48"/>
      <c r="AB48"/>
      <c r="AC48"/>
      <c r="AD48"/>
      <c r="AE48" s="2"/>
      <c r="AF48" s="2"/>
      <c r="AG48" s="2"/>
      <c r="AH48"/>
      <c r="AI48"/>
    </row>
    <row r="49" spans="2:35" s="48" customFormat="1" ht="18.75">
      <c r="B49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/>
      <c r="AA49"/>
      <c r="AB49"/>
      <c r="AC49"/>
      <c r="AD49"/>
      <c r="AE49" s="2"/>
      <c r="AF49" s="2"/>
      <c r="AG49" s="2"/>
      <c r="AH49"/>
      <c r="AI49"/>
    </row>
    <row r="50" spans="2:35" s="48" customFormat="1" ht="18.75">
      <c r="B50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/>
      <c r="AA50"/>
      <c r="AB50"/>
      <c r="AC50"/>
      <c r="AD50"/>
      <c r="AE50" s="2"/>
      <c r="AF50" s="2"/>
      <c r="AG50" s="2"/>
      <c r="AH50"/>
      <c r="AI50"/>
    </row>
    <row r="51" spans="2:35" s="48" customFormat="1" ht="18.75">
      <c r="B5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/>
      <c r="AA51"/>
      <c r="AB51"/>
      <c r="AC51"/>
      <c r="AD51"/>
      <c r="AE51" s="2"/>
      <c r="AF51" s="2"/>
      <c r="AG51" s="2"/>
      <c r="AH51"/>
      <c r="AI51"/>
    </row>
    <row r="52" spans="2:35" s="48" customFormat="1" ht="18.75">
      <c r="B5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/>
      <c r="AA52"/>
      <c r="AB52"/>
      <c r="AC52"/>
      <c r="AD52"/>
      <c r="AE52" s="2"/>
      <c r="AF52" s="2"/>
      <c r="AG52" s="2"/>
      <c r="AH52"/>
      <c r="AI52"/>
    </row>
    <row r="53" spans="2:35" s="48" customFormat="1" ht="18.75">
      <c r="B53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/>
      <c r="AA53"/>
      <c r="AB53"/>
      <c r="AC53"/>
      <c r="AD53"/>
      <c r="AE53" s="2"/>
      <c r="AF53" s="2"/>
      <c r="AG53" s="2"/>
      <c r="AH53"/>
      <c r="AI53"/>
    </row>
    <row r="54" spans="2:35" s="48" customFormat="1" ht="18.75">
      <c r="B54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/>
      <c r="AA54"/>
      <c r="AB54"/>
      <c r="AC54"/>
      <c r="AD54"/>
      <c r="AE54" s="2"/>
      <c r="AF54" s="2"/>
      <c r="AG54" s="2"/>
      <c r="AH54"/>
      <c r="AI54"/>
    </row>
  </sheetData>
  <sheetProtection selectLockedCells="1" selectUnlockedCells="1"/>
  <mergeCells count="12">
    <mergeCell ref="AD5:AD6"/>
    <mergeCell ref="AE5:AE6"/>
    <mergeCell ref="AF5:AF6"/>
    <mergeCell ref="AG5:AG6"/>
    <mergeCell ref="AH5:AH6"/>
    <mergeCell ref="AI5:AI6"/>
    <mergeCell ref="B5:B6"/>
    <mergeCell ref="C5:C6"/>
    <mergeCell ref="D5:D6"/>
    <mergeCell ref="E5:X5"/>
    <mergeCell ref="Y5:Y6"/>
    <mergeCell ref="Z5:AC5"/>
  </mergeCells>
  <conditionalFormatting sqref="AH7:AH21">
    <cfRule type="cellIs" priority="1" dxfId="5" operator="equal" stopIfTrue="1">
      <formula>"OK"</formula>
    </cfRule>
    <cfRule type="cellIs" priority="2" dxfId="6" operator="equal" stopIfTrue="1">
      <formula>"Shoda!"</formula>
    </cfRule>
  </conditionalFormatting>
  <conditionalFormatting sqref="C7 C9:C11 D7:D15 C13:C15 E7:AE21 D19:D20">
    <cfRule type="expression" priority="3" dxfId="7" stopIfTrue="1">
      <formula>MOD(ROW(),2)=1</formula>
    </cfRule>
  </conditionalFormatting>
  <printOptions/>
  <pageMargins left="0.7" right="0.7" top="0.7875" bottom="0.7875" header="0.5118055555555555" footer="0.5118055555555555"/>
  <pageSetup fitToWidth="0" fitToHeight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Douša</cp:lastModifiedBy>
  <dcterms:created xsi:type="dcterms:W3CDTF">2016-05-24T18:33:08Z</dcterms:created>
  <dcterms:modified xsi:type="dcterms:W3CDTF">2016-11-13T14:16:55Z</dcterms:modified>
  <cp:category/>
  <cp:version/>
  <cp:contentType/>
  <cp:contentStatus/>
</cp:coreProperties>
</file>