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2.xml" ContentType="application/vnd.openxmlformats-officedocument.spreadsheetml.externalLink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Titul" sheetId="5" r:id="rId1"/>
    <sheet name="KOTVA 2017" sheetId="1" r:id="rId2"/>
    <sheet name="NSS-A jun" sheetId="2" r:id="rId3"/>
    <sheet name="NSS-B" sheetId="3" r:id="rId4"/>
    <sheet name="STUHA 2017" sheetId="4" r:id="rId5"/>
  </sheets>
  <externalReferences>
    <externalReference r:id="rId6"/>
    <externalReference r:id="rId7"/>
  </externalReferences>
  <calcPr calcId="125725"/>
</workbook>
</file>

<file path=xl/calcChain.xml><?xml version="1.0" encoding="utf-8"?>
<calcChain xmlns="http://schemas.openxmlformats.org/spreadsheetml/2006/main">
  <c r="N240" i="4"/>
  <c r="M240"/>
  <c r="L240"/>
  <c r="K240"/>
  <c r="J240"/>
  <c r="I240"/>
  <c r="H240"/>
  <c r="G240"/>
  <c r="F240"/>
  <c r="E240"/>
  <c r="D240"/>
  <c r="C240"/>
  <c r="B240"/>
  <c r="N239"/>
  <c r="M239"/>
  <c r="L239"/>
  <c r="K239"/>
  <c r="J239"/>
  <c r="I239"/>
  <c r="H239"/>
  <c r="G239"/>
  <c r="F239"/>
  <c r="E239"/>
  <c r="D239"/>
  <c r="C239"/>
  <c r="B239"/>
  <c r="N238"/>
  <c r="M238"/>
  <c r="L238"/>
  <c r="K238"/>
  <c r="J238"/>
  <c r="I238"/>
  <c r="H238"/>
  <c r="G238"/>
  <c r="F238"/>
  <c r="E238"/>
  <c r="D238"/>
  <c r="C238"/>
  <c r="B238"/>
  <c r="N237"/>
  <c r="M237"/>
  <c r="L237"/>
  <c r="K237"/>
  <c r="J237"/>
  <c r="I237"/>
  <c r="H237"/>
  <c r="G237"/>
  <c r="F237"/>
  <c r="E237"/>
  <c r="D237"/>
  <c r="C237"/>
  <c r="B237"/>
  <c r="N236"/>
  <c r="M236"/>
  <c r="L236"/>
  <c r="K236"/>
  <c r="J236"/>
  <c r="I236"/>
  <c r="H236"/>
  <c r="G236"/>
  <c r="F236"/>
  <c r="E236"/>
  <c r="D236"/>
  <c r="C236"/>
  <c r="B236"/>
  <c r="N235"/>
  <c r="M235"/>
  <c r="L235"/>
  <c r="K235"/>
  <c r="J235"/>
  <c r="I235"/>
  <c r="H235"/>
  <c r="G235"/>
  <c r="F235"/>
  <c r="E235"/>
  <c r="D235"/>
  <c r="C235"/>
  <c r="B235"/>
  <c r="N234"/>
  <c r="M234"/>
  <c r="L234"/>
  <c r="K234"/>
  <c r="J234"/>
  <c r="I234"/>
  <c r="H234"/>
  <c r="G234"/>
  <c r="F234"/>
  <c r="E234"/>
  <c r="D234"/>
  <c r="C234"/>
  <c r="B234"/>
  <c r="M226"/>
  <c r="L226"/>
  <c r="K226"/>
  <c r="J226"/>
  <c r="N226" s="1"/>
  <c r="I226"/>
  <c r="H226"/>
  <c r="G226"/>
  <c r="F226"/>
  <c r="E226"/>
  <c r="D226"/>
  <c r="C226"/>
  <c r="B226"/>
  <c r="M225"/>
  <c r="L225"/>
  <c r="N225" s="1"/>
  <c r="K225"/>
  <c r="J225"/>
  <c r="I225"/>
  <c r="H225"/>
  <c r="G225"/>
  <c r="F225"/>
  <c r="E225"/>
  <c r="D225"/>
  <c r="C225"/>
  <c r="B225"/>
  <c r="M224"/>
  <c r="L224"/>
  <c r="N224" s="1"/>
  <c r="K224"/>
  <c r="J224"/>
  <c r="I224"/>
  <c r="H224"/>
  <c r="G224"/>
  <c r="F224"/>
  <c r="E224"/>
  <c r="D224"/>
  <c r="C224"/>
  <c r="B224"/>
  <c r="M215"/>
  <c r="N215" s="1"/>
  <c r="L215"/>
  <c r="K215"/>
  <c r="J215"/>
  <c r="I215"/>
  <c r="H215"/>
  <c r="G215"/>
  <c r="F215"/>
  <c r="E215"/>
  <c r="D215"/>
  <c r="C215"/>
  <c r="B215"/>
  <c r="M214"/>
  <c r="N214" s="1"/>
  <c r="L214"/>
  <c r="K214"/>
  <c r="J214"/>
  <c r="I214"/>
  <c r="H214"/>
  <c r="G214"/>
  <c r="F214"/>
  <c r="E214"/>
  <c r="D214"/>
  <c r="C214"/>
  <c r="B214"/>
  <c r="M213"/>
  <c r="L213"/>
  <c r="K213"/>
  <c r="J213"/>
  <c r="N213" s="1"/>
  <c r="I213"/>
  <c r="H213"/>
  <c r="G213"/>
  <c r="F213"/>
  <c r="E213"/>
  <c r="D213"/>
  <c r="C213"/>
  <c r="B213"/>
  <c r="M205"/>
  <c r="L205"/>
  <c r="K205"/>
  <c r="J205"/>
  <c r="N205" s="1"/>
  <c r="I205"/>
  <c r="H205"/>
  <c r="G205"/>
  <c r="F205"/>
  <c r="E205"/>
  <c r="D205"/>
  <c r="C205"/>
  <c r="B205"/>
  <c r="M204"/>
  <c r="N204" s="1"/>
  <c r="L204"/>
  <c r="K204"/>
  <c r="J204"/>
  <c r="I204"/>
  <c r="H204"/>
  <c r="G204"/>
  <c r="F204"/>
  <c r="E204"/>
  <c r="D204"/>
  <c r="C204"/>
  <c r="B204"/>
  <c r="M203"/>
  <c r="N203" s="1"/>
  <c r="L203"/>
  <c r="K203"/>
  <c r="J203"/>
  <c r="I203"/>
  <c r="H203"/>
  <c r="G203"/>
  <c r="F203"/>
  <c r="E203"/>
  <c r="D203"/>
  <c r="C203"/>
  <c r="B203"/>
  <c r="N202"/>
  <c r="M202"/>
  <c r="L202"/>
  <c r="K202"/>
  <c r="J202"/>
  <c r="I202"/>
  <c r="H202"/>
  <c r="G202"/>
  <c r="F202"/>
  <c r="E202"/>
  <c r="D202"/>
  <c r="C202"/>
  <c r="B202"/>
  <c r="M196"/>
  <c r="L196"/>
  <c r="K196"/>
  <c r="J196"/>
  <c r="N196" s="1"/>
  <c r="I196"/>
  <c r="H196"/>
  <c r="G196"/>
  <c r="F196"/>
  <c r="E196"/>
  <c r="D196"/>
  <c r="C196"/>
  <c r="B196"/>
  <c r="M195"/>
  <c r="N195" s="1"/>
  <c r="L195"/>
  <c r="K195"/>
  <c r="J195"/>
  <c r="I195"/>
  <c r="H195"/>
  <c r="G195"/>
  <c r="F195"/>
  <c r="E195"/>
  <c r="D195"/>
  <c r="C195"/>
  <c r="B195"/>
  <c r="M194"/>
  <c r="N194" s="1"/>
  <c r="L194"/>
  <c r="K194"/>
  <c r="J194"/>
  <c r="I194"/>
  <c r="H194"/>
  <c r="G194"/>
  <c r="F194"/>
  <c r="E194"/>
  <c r="D194"/>
  <c r="C194"/>
  <c r="B194"/>
  <c r="M193"/>
  <c r="L193"/>
  <c r="K193"/>
  <c r="J193"/>
  <c r="N193" s="1"/>
  <c r="I193"/>
  <c r="H193"/>
  <c r="G193"/>
  <c r="F193"/>
  <c r="E193"/>
  <c r="D193"/>
  <c r="C193"/>
  <c r="B193"/>
  <c r="L186"/>
  <c r="K186"/>
  <c r="J186"/>
  <c r="M186" s="1"/>
  <c r="I186"/>
  <c r="H186"/>
  <c r="G186"/>
  <c r="F186"/>
  <c r="E186"/>
  <c r="D186"/>
  <c r="C186"/>
  <c r="B186"/>
  <c r="L185"/>
  <c r="K185"/>
  <c r="J185"/>
  <c r="M185" s="1"/>
  <c r="I185"/>
  <c r="H185"/>
  <c r="G185"/>
  <c r="F185"/>
  <c r="E185"/>
  <c r="D185"/>
  <c r="C185"/>
  <c r="B185"/>
  <c r="L184"/>
  <c r="K184"/>
  <c r="J184"/>
  <c r="M184" s="1"/>
  <c r="I184"/>
  <c r="H184"/>
  <c r="G184"/>
  <c r="F184"/>
  <c r="E184"/>
  <c r="D184"/>
  <c r="C184"/>
  <c r="B184"/>
  <c r="L183"/>
  <c r="K183"/>
  <c r="J183"/>
  <c r="M183" s="1"/>
  <c r="I183"/>
  <c r="H183"/>
  <c r="G183"/>
  <c r="F183"/>
  <c r="E183"/>
  <c r="D183"/>
  <c r="C183"/>
  <c r="B183"/>
  <c r="L182"/>
  <c r="K182"/>
  <c r="J182"/>
  <c r="M182" s="1"/>
  <c r="I182"/>
  <c r="H182"/>
  <c r="G182"/>
  <c r="F182"/>
  <c r="E182"/>
  <c r="D182"/>
  <c r="C182"/>
  <c r="B182"/>
  <c r="L181"/>
  <c r="K181"/>
  <c r="J181"/>
  <c r="M181" s="1"/>
  <c r="I181"/>
  <c r="H181"/>
  <c r="G181"/>
  <c r="F181"/>
  <c r="E181"/>
  <c r="D181"/>
  <c r="C181"/>
  <c r="B181"/>
  <c r="L180"/>
  <c r="K180"/>
  <c r="J180"/>
  <c r="M180" s="1"/>
  <c r="I180"/>
  <c r="H180"/>
  <c r="G180"/>
  <c r="F180"/>
  <c r="E180"/>
  <c r="D180"/>
  <c r="C180"/>
  <c r="B180"/>
  <c r="L179"/>
  <c r="K179"/>
  <c r="J179"/>
  <c r="M179" s="1"/>
  <c r="I179"/>
  <c r="H179"/>
  <c r="G179"/>
  <c r="F179"/>
  <c r="E179"/>
  <c r="D179"/>
  <c r="C179"/>
  <c r="B179"/>
  <c r="L178"/>
  <c r="K178"/>
  <c r="J178"/>
  <c r="M178" s="1"/>
  <c r="I178"/>
  <c r="H178"/>
  <c r="G178"/>
  <c r="F178"/>
  <c r="E178"/>
  <c r="D178"/>
  <c r="C178"/>
  <c r="B178"/>
  <c r="L177"/>
  <c r="K177"/>
  <c r="J177"/>
  <c r="M177" s="1"/>
  <c r="I177"/>
  <c r="H177"/>
  <c r="G177"/>
  <c r="F177"/>
  <c r="E177"/>
  <c r="D177"/>
  <c r="C177"/>
  <c r="B177"/>
  <c r="L176"/>
  <c r="K176"/>
  <c r="J176"/>
  <c r="M176" s="1"/>
  <c r="I176"/>
  <c r="H176"/>
  <c r="G176"/>
  <c r="F176"/>
  <c r="E176"/>
  <c r="D176"/>
  <c r="C176"/>
  <c r="B176"/>
  <c r="L170"/>
  <c r="K170"/>
  <c r="J170"/>
  <c r="M170" s="1"/>
  <c r="I170"/>
  <c r="H170"/>
  <c r="G170"/>
  <c r="F170"/>
  <c r="E170"/>
  <c r="D170"/>
  <c r="C170"/>
  <c r="B170"/>
  <c r="L169"/>
  <c r="K169"/>
  <c r="J169"/>
  <c r="M169" s="1"/>
  <c r="I169"/>
  <c r="H169"/>
  <c r="G169"/>
  <c r="F169"/>
  <c r="E169"/>
  <c r="D169"/>
  <c r="C169"/>
  <c r="B169"/>
  <c r="L168"/>
  <c r="K168"/>
  <c r="J168"/>
  <c r="M168" s="1"/>
  <c r="I168"/>
  <c r="H168"/>
  <c r="G168"/>
  <c r="F168"/>
  <c r="E168"/>
  <c r="D168"/>
  <c r="C168"/>
  <c r="B168"/>
  <c r="L167"/>
  <c r="K167"/>
  <c r="J167"/>
  <c r="M167" s="1"/>
  <c r="I167"/>
  <c r="H167"/>
  <c r="G167"/>
  <c r="F167"/>
  <c r="E167"/>
  <c r="D167"/>
  <c r="C167"/>
  <c r="B167"/>
  <c r="L166"/>
  <c r="K166"/>
  <c r="J166"/>
  <c r="M166" s="1"/>
  <c r="I166"/>
  <c r="H166"/>
  <c r="G166"/>
  <c r="F166"/>
  <c r="E166"/>
  <c r="D166"/>
  <c r="C166"/>
  <c r="B166"/>
  <c r="L165"/>
  <c r="K165"/>
  <c r="J165"/>
  <c r="M165" s="1"/>
  <c r="I165"/>
  <c r="H165"/>
  <c r="G165"/>
  <c r="F165"/>
  <c r="E165"/>
  <c r="D165"/>
  <c r="C165"/>
  <c r="B165"/>
  <c r="L164"/>
  <c r="K164"/>
  <c r="J164"/>
  <c r="M164" s="1"/>
  <c r="I164"/>
  <c r="H164"/>
  <c r="G164"/>
  <c r="F164"/>
  <c r="E164"/>
  <c r="D164"/>
  <c r="C164"/>
  <c r="B164"/>
  <c r="L163"/>
  <c r="K163"/>
  <c r="J163"/>
  <c r="M163" s="1"/>
  <c r="I163"/>
  <c r="H163"/>
  <c r="G163"/>
  <c r="F163"/>
  <c r="E163"/>
  <c r="D163"/>
  <c r="C163"/>
  <c r="B163"/>
  <c r="L162"/>
  <c r="K162"/>
  <c r="J162"/>
  <c r="M162" s="1"/>
  <c r="I162"/>
  <c r="H162"/>
  <c r="G162"/>
  <c r="F162"/>
  <c r="E162"/>
  <c r="D162"/>
  <c r="C162"/>
  <c r="B162"/>
  <c r="L161"/>
  <c r="K161"/>
  <c r="J161"/>
  <c r="M161" s="1"/>
  <c r="I161"/>
  <c r="H161"/>
  <c r="G161"/>
  <c r="F161"/>
  <c r="E161"/>
  <c r="D161"/>
  <c r="C161"/>
  <c r="B161"/>
  <c r="M153"/>
  <c r="N153" s="1"/>
  <c r="L153"/>
  <c r="K153"/>
  <c r="J153"/>
  <c r="I153"/>
  <c r="H153"/>
  <c r="G153"/>
  <c r="F153"/>
  <c r="E153"/>
  <c r="D153"/>
  <c r="C153"/>
  <c r="B153"/>
  <c r="M152"/>
  <c r="N152" s="1"/>
  <c r="L152"/>
  <c r="K152"/>
  <c r="J152"/>
  <c r="I152"/>
  <c r="H152"/>
  <c r="G152"/>
  <c r="F152"/>
  <c r="E152"/>
  <c r="D152"/>
  <c r="C152"/>
  <c r="B152"/>
  <c r="M151"/>
  <c r="N151" s="1"/>
  <c r="L151"/>
  <c r="K151"/>
  <c r="J151"/>
  <c r="I151"/>
  <c r="H151"/>
  <c r="G151"/>
  <c r="F151"/>
  <c r="E151"/>
  <c r="D151"/>
  <c r="C151"/>
  <c r="B151"/>
  <c r="N150"/>
  <c r="M150"/>
  <c r="L150"/>
  <c r="K150"/>
  <c r="J150"/>
  <c r="I150"/>
  <c r="H150"/>
  <c r="G150"/>
  <c r="F150"/>
  <c r="E150"/>
  <c r="D150"/>
  <c r="C150"/>
  <c r="B150"/>
  <c r="M149"/>
  <c r="N149" s="1"/>
  <c r="L149"/>
  <c r="K149"/>
  <c r="J149"/>
  <c r="I149"/>
  <c r="H149"/>
  <c r="G149"/>
  <c r="F149"/>
  <c r="E149"/>
  <c r="D149"/>
  <c r="C149"/>
  <c r="B149"/>
  <c r="M148"/>
  <c r="N148" s="1"/>
  <c r="L148"/>
  <c r="K148"/>
  <c r="J148"/>
  <c r="I148"/>
  <c r="H148"/>
  <c r="G148"/>
  <c r="F148"/>
  <c r="E148"/>
  <c r="D148"/>
  <c r="C148"/>
  <c r="B148"/>
  <c r="M147"/>
  <c r="N147" s="1"/>
  <c r="L147"/>
  <c r="K147"/>
  <c r="J147"/>
  <c r="I147"/>
  <c r="H147"/>
  <c r="G147"/>
  <c r="F147"/>
  <c r="E147"/>
  <c r="D147"/>
  <c r="C147"/>
  <c r="B147"/>
  <c r="N146"/>
  <c r="M146"/>
  <c r="L146"/>
  <c r="K146"/>
  <c r="J146"/>
  <c r="I146"/>
  <c r="H146"/>
  <c r="G146"/>
  <c r="F146"/>
  <c r="E146"/>
  <c r="D146"/>
  <c r="C146"/>
  <c r="B146"/>
  <c r="M145"/>
  <c r="N145" s="1"/>
  <c r="L145"/>
  <c r="K145"/>
  <c r="J145"/>
  <c r="I145"/>
  <c r="H145"/>
  <c r="G145"/>
  <c r="F145"/>
  <c r="E145"/>
  <c r="D145"/>
  <c r="C145"/>
  <c r="B145"/>
  <c r="M144"/>
  <c r="N144" s="1"/>
  <c r="L144"/>
  <c r="K144"/>
  <c r="J144"/>
  <c r="I144"/>
  <c r="H144"/>
  <c r="G144"/>
  <c r="F144"/>
  <c r="E144"/>
  <c r="D144"/>
  <c r="C144"/>
  <c r="B144"/>
  <c r="M143"/>
  <c r="N143" s="1"/>
  <c r="L143"/>
  <c r="K143"/>
  <c r="J143"/>
  <c r="I143"/>
  <c r="H143"/>
  <c r="G143"/>
  <c r="F143"/>
  <c r="E143"/>
  <c r="D143"/>
  <c r="C143"/>
  <c r="B143"/>
  <c r="M142"/>
  <c r="L142"/>
  <c r="K142"/>
  <c r="J142"/>
  <c r="N142" s="1"/>
  <c r="I142"/>
  <c r="H142"/>
  <c r="G142"/>
  <c r="F142"/>
  <c r="E142"/>
  <c r="D142"/>
  <c r="C142"/>
  <c r="B142"/>
  <c r="M141"/>
  <c r="N141" s="1"/>
  <c r="L141"/>
  <c r="K141"/>
  <c r="J141"/>
  <c r="I141"/>
  <c r="H141"/>
  <c r="G141"/>
  <c r="F141"/>
  <c r="E141"/>
  <c r="D141"/>
  <c r="C141"/>
  <c r="B141"/>
  <c r="M140"/>
  <c r="N140" s="1"/>
  <c r="L140"/>
  <c r="K140"/>
  <c r="J140"/>
  <c r="I140"/>
  <c r="H140"/>
  <c r="G140"/>
  <c r="F140"/>
  <c r="E140"/>
  <c r="D140"/>
  <c r="C140"/>
  <c r="B140"/>
  <c r="M139"/>
  <c r="N139" s="1"/>
  <c r="L139"/>
  <c r="K139"/>
  <c r="J139"/>
  <c r="I139"/>
  <c r="H139"/>
  <c r="G139"/>
  <c r="F139"/>
  <c r="E139"/>
  <c r="D139"/>
  <c r="C139"/>
  <c r="B139"/>
  <c r="M138"/>
  <c r="L138"/>
  <c r="K138"/>
  <c r="J138"/>
  <c r="N138" s="1"/>
  <c r="I138"/>
  <c r="H138"/>
  <c r="G138"/>
  <c r="F138"/>
  <c r="E138"/>
  <c r="D138"/>
  <c r="C138"/>
  <c r="B138"/>
  <c r="M137"/>
  <c r="N137" s="1"/>
  <c r="L137"/>
  <c r="K137"/>
  <c r="J137"/>
  <c r="I137"/>
  <c r="H137"/>
  <c r="G137"/>
  <c r="F137"/>
  <c r="E137"/>
  <c r="D137"/>
  <c r="C137"/>
  <c r="B137"/>
  <c r="M136"/>
  <c r="N136" s="1"/>
  <c r="L136"/>
  <c r="K136"/>
  <c r="J136"/>
  <c r="I136"/>
  <c r="H136"/>
  <c r="G136"/>
  <c r="F136"/>
  <c r="E136"/>
  <c r="D136"/>
  <c r="C136"/>
  <c r="B136"/>
  <c r="M135"/>
  <c r="N135" s="1"/>
  <c r="L135"/>
  <c r="K135"/>
  <c r="J135"/>
  <c r="I135"/>
  <c r="H135"/>
  <c r="G135"/>
  <c r="F135"/>
  <c r="E135"/>
  <c r="D135"/>
  <c r="C135"/>
  <c r="B135"/>
  <c r="N134"/>
  <c r="M134"/>
  <c r="L134"/>
  <c r="K134"/>
  <c r="J134"/>
  <c r="I134"/>
  <c r="H134"/>
  <c r="G134"/>
  <c r="F134"/>
  <c r="E134"/>
  <c r="D134"/>
  <c r="C134"/>
  <c r="B134"/>
  <c r="M128"/>
  <c r="N128" s="1"/>
  <c r="L128"/>
  <c r="K128"/>
  <c r="J128"/>
  <c r="I128"/>
  <c r="H128"/>
  <c r="G128"/>
  <c r="F128"/>
  <c r="E128"/>
  <c r="D128"/>
  <c r="C128"/>
  <c r="B128"/>
  <c r="M127"/>
  <c r="N127" s="1"/>
  <c r="L127"/>
  <c r="K127"/>
  <c r="J127"/>
  <c r="I127"/>
  <c r="H127"/>
  <c r="G127"/>
  <c r="F127"/>
  <c r="E127"/>
  <c r="D127"/>
  <c r="C127"/>
  <c r="B127"/>
  <c r="M126"/>
  <c r="N126" s="1"/>
  <c r="L126"/>
  <c r="K126"/>
  <c r="J126"/>
  <c r="I126"/>
  <c r="H126"/>
  <c r="G126"/>
  <c r="F126"/>
  <c r="E126"/>
  <c r="D126"/>
  <c r="C126"/>
  <c r="B126"/>
  <c r="N125"/>
  <c r="M125"/>
  <c r="L125"/>
  <c r="K125"/>
  <c r="J125"/>
  <c r="I125"/>
  <c r="H125"/>
  <c r="G125"/>
  <c r="F125"/>
  <c r="E125"/>
  <c r="D125"/>
  <c r="C125"/>
  <c r="B125"/>
  <c r="M124"/>
  <c r="N124" s="1"/>
  <c r="L124"/>
  <c r="K124"/>
  <c r="J124"/>
  <c r="I124"/>
  <c r="H124"/>
  <c r="G124"/>
  <c r="F124"/>
  <c r="E124"/>
  <c r="D124"/>
  <c r="C124"/>
  <c r="B124"/>
  <c r="M123"/>
  <c r="N123" s="1"/>
  <c r="L123"/>
  <c r="K123"/>
  <c r="J123"/>
  <c r="I123"/>
  <c r="H123"/>
  <c r="G123"/>
  <c r="F123"/>
  <c r="E123"/>
  <c r="D123"/>
  <c r="C123"/>
  <c r="B123"/>
  <c r="M122"/>
  <c r="N122" s="1"/>
  <c r="L122"/>
  <c r="K122"/>
  <c r="J122"/>
  <c r="I122"/>
  <c r="H122"/>
  <c r="G122"/>
  <c r="F122"/>
  <c r="E122"/>
  <c r="D122"/>
  <c r="C122"/>
  <c r="B122"/>
  <c r="N121"/>
  <c r="M121"/>
  <c r="L121"/>
  <c r="K121"/>
  <c r="J121"/>
  <c r="I121"/>
  <c r="H121"/>
  <c r="G121"/>
  <c r="F121"/>
  <c r="E121"/>
  <c r="D121"/>
  <c r="C121"/>
  <c r="B121"/>
  <c r="M120"/>
  <c r="N120" s="1"/>
  <c r="L120"/>
  <c r="K120"/>
  <c r="J120"/>
  <c r="I120"/>
  <c r="H120"/>
  <c r="G120"/>
  <c r="F120"/>
  <c r="E120"/>
  <c r="D120"/>
  <c r="C120"/>
  <c r="B120"/>
  <c r="M119"/>
  <c r="N119" s="1"/>
  <c r="L119"/>
  <c r="K119"/>
  <c r="J119"/>
  <c r="I119"/>
  <c r="H119"/>
  <c r="G119"/>
  <c r="F119"/>
  <c r="E119"/>
  <c r="D119"/>
  <c r="C119"/>
  <c r="B119"/>
  <c r="M118"/>
  <c r="N118" s="1"/>
  <c r="L118"/>
  <c r="K118"/>
  <c r="J118"/>
  <c r="I118"/>
  <c r="H118"/>
  <c r="G118"/>
  <c r="F118"/>
  <c r="E118"/>
  <c r="D118"/>
  <c r="C118"/>
  <c r="B118"/>
  <c r="N117"/>
  <c r="M117"/>
  <c r="L117"/>
  <c r="K117"/>
  <c r="J117"/>
  <c r="I117"/>
  <c r="H117"/>
  <c r="G117"/>
  <c r="F117"/>
  <c r="E117"/>
  <c r="D117"/>
  <c r="C117"/>
  <c r="B117"/>
  <c r="M116"/>
  <c r="N116" s="1"/>
  <c r="L116"/>
  <c r="K116"/>
  <c r="J116"/>
  <c r="I116"/>
  <c r="H116"/>
  <c r="G116"/>
  <c r="F116"/>
  <c r="E116"/>
  <c r="D116"/>
  <c r="C116"/>
  <c r="B116"/>
  <c r="M115"/>
  <c r="N115" s="1"/>
  <c r="L115"/>
  <c r="K115"/>
  <c r="J115"/>
  <c r="I115"/>
  <c r="H115"/>
  <c r="G115"/>
  <c r="F115"/>
  <c r="E115"/>
  <c r="D115"/>
  <c r="C115"/>
  <c r="B115"/>
  <c r="M114"/>
  <c r="N114" s="1"/>
  <c r="L114"/>
  <c r="K114"/>
  <c r="J114"/>
  <c r="I114"/>
  <c r="H114"/>
  <c r="G114"/>
  <c r="F114"/>
  <c r="E114"/>
  <c r="D114"/>
  <c r="C114"/>
  <c r="B114"/>
  <c r="N113"/>
  <c r="M113"/>
  <c r="L113"/>
  <c r="K113"/>
  <c r="J113"/>
  <c r="I113"/>
  <c r="H113"/>
  <c r="G113"/>
  <c r="F113"/>
  <c r="E113"/>
  <c r="D113"/>
  <c r="C113"/>
  <c r="B113"/>
  <c r="M112"/>
  <c r="L112"/>
  <c r="K112"/>
  <c r="J112"/>
  <c r="N112" s="1"/>
  <c r="I112"/>
  <c r="H112"/>
  <c r="G112"/>
  <c r="F112"/>
  <c r="E112"/>
  <c r="D112"/>
  <c r="C112"/>
  <c r="B112"/>
  <c r="M111"/>
  <c r="N111" s="1"/>
  <c r="L111"/>
  <c r="K111"/>
  <c r="J111"/>
  <c r="I111"/>
  <c r="H111"/>
  <c r="G111"/>
  <c r="F111"/>
  <c r="E111"/>
  <c r="D111"/>
  <c r="C111"/>
  <c r="B111"/>
  <c r="M110"/>
  <c r="N110" s="1"/>
  <c r="L110"/>
  <c r="K110"/>
  <c r="J110"/>
  <c r="I110"/>
  <c r="H110"/>
  <c r="G110"/>
  <c r="F110"/>
  <c r="E110"/>
  <c r="D110"/>
  <c r="C110"/>
  <c r="B110"/>
  <c r="N109"/>
  <c r="M109"/>
  <c r="L109"/>
  <c r="K109"/>
  <c r="J109"/>
  <c r="I109"/>
  <c r="H109"/>
  <c r="G109"/>
  <c r="F109"/>
  <c r="E109"/>
  <c r="D109"/>
  <c r="C109"/>
  <c r="B109"/>
  <c r="I103"/>
  <c r="H103"/>
  <c r="G103"/>
  <c r="F103"/>
  <c r="E103"/>
  <c r="D103"/>
  <c r="C103"/>
  <c r="B103"/>
  <c r="M102"/>
  <c r="N102" s="1"/>
  <c r="L102"/>
  <c r="K102"/>
  <c r="J102"/>
  <c r="I102"/>
  <c r="H102"/>
  <c r="G102"/>
  <c r="F102"/>
  <c r="E102"/>
  <c r="D102"/>
  <c r="C102"/>
  <c r="B102"/>
  <c r="M101"/>
  <c r="N101" s="1"/>
  <c r="L101"/>
  <c r="K101"/>
  <c r="J101"/>
  <c r="I101"/>
  <c r="H101"/>
  <c r="G101"/>
  <c r="F101"/>
  <c r="E101"/>
  <c r="D101"/>
  <c r="C101"/>
  <c r="B101"/>
  <c r="M100"/>
  <c r="N100" s="1"/>
  <c r="L100"/>
  <c r="K100"/>
  <c r="J100"/>
  <c r="I100"/>
  <c r="H100"/>
  <c r="G100"/>
  <c r="F100"/>
  <c r="E100"/>
  <c r="D100"/>
  <c r="C100"/>
  <c r="B100"/>
  <c r="N99"/>
  <c r="M99"/>
  <c r="L99"/>
  <c r="K99"/>
  <c r="J99"/>
  <c r="I99"/>
  <c r="H99"/>
  <c r="G99"/>
  <c r="F99"/>
  <c r="E99"/>
  <c r="D99"/>
  <c r="C99"/>
  <c r="B99"/>
  <c r="M98"/>
  <c r="N98" s="1"/>
  <c r="L98"/>
  <c r="K98"/>
  <c r="J98"/>
  <c r="I98"/>
  <c r="H98"/>
  <c r="G98"/>
  <c r="F98"/>
  <c r="E98"/>
  <c r="D98"/>
  <c r="C98"/>
  <c r="B98"/>
  <c r="M97"/>
  <c r="N97" s="1"/>
  <c r="L97"/>
  <c r="K97"/>
  <c r="J97"/>
  <c r="I97"/>
  <c r="H97"/>
  <c r="G97"/>
  <c r="F97"/>
  <c r="E97"/>
  <c r="D97"/>
  <c r="C97"/>
  <c r="B97"/>
  <c r="M96"/>
  <c r="N96" s="1"/>
  <c r="L96"/>
  <c r="K96"/>
  <c r="J96"/>
  <c r="I96"/>
  <c r="H96"/>
  <c r="G96"/>
  <c r="F96"/>
  <c r="E96"/>
  <c r="D96"/>
  <c r="C96"/>
  <c r="B96"/>
  <c r="N95"/>
  <c r="M95"/>
  <c r="L95"/>
  <c r="K95"/>
  <c r="J95"/>
  <c r="I95"/>
  <c r="H95"/>
  <c r="G95"/>
  <c r="F95"/>
  <c r="E95"/>
  <c r="D95"/>
  <c r="C95"/>
  <c r="B95"/>
  <c r="M94"/>
  <c r="N94" s="1"/>
  <c r="L94"/>
  <c r="K94"/>
  <c r="J94"/>
  <c r="I94"/>
  <c r="H94"/>
  <c r="G94"/>
  <c r="F94"/>
  <c r="E94"/>
  <c r="D94"/>
  <c r="C94"/>
  <c r="B94"/>
  <c r="M93"/>
  <c r="N93" s="1"/>
  <c r="L93"/>
  <c r="K93"/>
  <c r="J93"/>
  <c r="I93"/>
  <c r="H93"/>
  <c r="G93"/>
  <c r="F93"/>
  <c r="E93"/>
  <c r="D93"/>
  <c r="C93"/>
  <c r="B93"/>
  <c r="M92"/>
  <c r="N92" s="1"/>
  <c r="L92"/>
  <c r="K92"/>
  <c r="J92"/>
  <c r="I92"/>
  <c r="H92"/>
  <c r="G92"/>
  <c r="F92"/>
  <c r="E92"/>
  <c r="D92"/>
  <c r="C92"/>
  <c r="B92"/>
  <c r="N91"/>
  <c r="M91"/>
  <c r="L91"/>
  <c r="K91"/>
  <c r="J91"/>
  <c r="I91"/>
  <c r="H91"/>
  <c r="G91"/>
  <c r="F91"/>
  <c r="E91"/>
  <c r="D91"/>
  <c r="C91"/>
  <c r="B91"/>
  <c r="M90"/>
  <c r="N90" s="1"/>
  <c r="L90"/>
  <c r="K90"/>
  <c r="J90"/>
  <c r="I90"/>
  <c r="H90"/>
  <c r="G90"/>
  <c r="F90"/>
  <c r="E90"/>
  <c r="D90"/>
  <c r="C90"/>
  <c r="B90"/>
  <c r="M89"/>
  <c r="N89" s="1"/>
  <c r="L89"/>
  <c r="K89"/>
  <c r="J89"/>
  <c r="I89"/>
  <c r="H89"/>
  <c r="G89"/>
  <c r="F89"/>
  <c r="E89"/>
  <c r="D89"/>
  <c r="C89"/>
  <c r="B89"/>
  <c r="M88"/>
  <c r="N88" s="1"/>
  <c r="L88"/>
  <c r="K88"/>
  <c r="J88"/>
  <c r="I88"/>
  <c r="H88"/>
  <c r="G88"/>
  <c r="F88"/>
  <c r="E88"/>
  <c r="D88"/>
  <c r="C88"/>
  <c r="B88"/>
  <c r="M87"/>
  <c r="L87"/>
  <c r="K87"/>
  <c r="J87"/>
  <c r="N87" s="1"/>
  <c r="I87"/>
  <c r="H87"/>
  <c r="G87"/>
  <c r="F87"/>
  <c r="E87"/>
  <c r="D87"/>
  <c r="C87"/>
  <c r="B87"/>
  <c r="M85"/>
  <c r="N85" s="1"/>
  <c r="L85"/>
  <c r="K85"/>
  <c r="J85"/>
  <c r="I85"/>
  <c r="H85"/>
  <c r="G85"/>
  <c r="F85"/>
  <c r="E85"/>
  <c r="D85"/>
  <c r="C85"/>
  <c r="B85"/>
  <c r="M84"/>
  <c r="N84" s="1"/>
  <c r="L84"/>
  <c r="K84"/>
  <c r="J84"/>
  <c r="I84"/>
  <c r="H84"/>
  <c r="G84"/>
  <c r="F84"/>
  <c r="E84"/>
  <c r="D84"/>
  <c r="C84"/>
  <c r="B84"/>
  <c r="M83"/>
  <c r="N83" s="1"/>
  <c r="L83"/>
  <c r="K83"/>
  <c r="J83"/>
  <c r="I83"/>
  <c r="H83"/>
  <c r="G83"/>
  <c r="F83"/>
  <c r="E83"/>
  <c r="D83"/>
  <c r="C83"/>
  <c r="B83"/>
  <c r="M82"/>
  <c r="L82"/>
  <c r="K82"/>
  <c r="J82"/>
  <c r="N82" s="1"/>
  <c r="I82"/>
  <c r="H82"/>
  <c r="G82"/>
  <c r="F82"/>
  <c r="E82"/>
  <c r="D82"/>
  <c r="C82"/>
  <c r="B82"/>
  <c r="M81"/>
  <c r="N81" s="1"/>
  <c r="L81"/>
  <c r="K81"/>
  <c r="J81"/>
  <c r="I81"/>
  <c r="H81"/>
  <c r="G81"/>
  <c r="F81"/>
  <c r="E81"/>
  <c r="D81"/>
  <c r="C81"/>
  <c r="B81"/>
  <c r="M80"/>
  <c r="N80" s="1"/>
  <c r="L80"/>
  <c r="K80"/>
  <c r="J80"/>
  <c r="I80"/>
  <c r="H80"/>
  <c r="G80"/>
  <c r="F80"/>
  <c r="E80"/>
  <c r="D80"/>
  <c r="C80"/>
  <c r="B80"/>
  <c r="M79"/>
  <c r="N79" s="1"/>
  <c r="L79"/>
  <c r="K79"/>
  <c r="J79"/>
  <c r="I79"/>
  <c r="H79"/>
  <c r="G79"/>
  <c r="F79"/>
  <c r="E79"/>
  <c r="D79"/>
  <c r="C79"/>
  <c r="B79"/>
  <c r="I72"/>
  <c r="H72"/>
  <c r="G72"/>
  <c r="F72"/>
  <c r="E72"/>
  <c r="D72"/>
  <c r="C72"/>
  <c r="B72"/>
  <c r="M71"/>
  <c r="L71"/>
  <c r="K71"/>
  <c r="J71"/>
  <c r="N71" s="1"/>
  <c r="I71"/>
  <c r="H71"/>
  <c r="G71"/>
  <c r="F71"/>
  <c r="E71"/>
  <c r="D71"/>
  <c r="C71"/>
  <c r="B71"/>
  <c r="M70"/>
  <c r="L70"/>
  <c r="K70"/>
  <c r="J70"/>
  <c r="N70" s="1"/>
  <c r="I70"/>
  <c r="H70"/>
  <c r="G70"/>
  <c r="F70"/>
  <c r="E70"/>
  <c r="D70"/>
  <c r="C70"/>
  <c r="B70"/>
  <c r="M69"/>
  <c r="N69" s="1"/>
  <c r="L69"/>
  <c r="K69"/>
  <c r="J69"/>
  <c r="I69"/>
  <c r="H69"/>
  <c r="G69"/>
  <c r="F69"/>
  <c r="E69"/>
  <c r="D69"/>
  <c r="C69"/>
  <c r="B69"/>
  <c r="M68"/>
  <c r="N68" s="1"/>
  <c r="L68"/>
  <c r="K68"/>
  <c r="J68"/>
  <c r="I68"/>
  <c r="H68"/>
  <c r="G68"/>
  <c r="F68"/>
  <c r="E68"/>
  <c r="D68"/>
  <c r="C68"/>
  <c r="B68"/>
  <c r="N67"/>
  <c r="M67"/>
  <c r="L67"/>
  <c r="K67"/>
  <c r="J67"/>
  <c r="I67"/>
  <c r="H67"/>
  <c r="G67"/>
  <c r="F67"/>
  <c r="E67"/>
  <c r="D67"/>
  <c r="C67"/>
  <c r="B67"/>
  <c r="M66"/>
  <c r="L66"/>
  <c r="K66"/>
  <c r="J66"/>
  <c r="N66" s="1"/>
  <c r="I66"/>
  <c r="H66"/>
  <c r="G66"/>
  <c r="F66"/>
  <c r="E66"/>
  <c r="D66"/>
  <c r="C66"/>
  <c r="B66"/>
  <c r="M65"/>
  <c r="N65" s="1"/>
  <c r="L65"/>
  <c r="K65"/>
  <c r="J65"/>
  <c r="I65"/>
  <c r="H65"/>
  <c r="G65"/>
  <c r="F65"/>
  <c r="E65"/>
  <c r="D65"/>
  <c r="C65"/>
  <c r="B65"/>
  <c r="M64"/>
  <c r="N64" s="1"/>
  <c r="L64"/>
  <c r="K64"/>
  <c r="J64"/>
  <c r="I64"/>
  <c r="H64"/>
  <c r="G64"/>
  <c r="F64"/>
  <c r="E64"/>
  <c r="D64"/>
  <c r="C64"/>
  <c r="B64"/>
  <c r="N63"/>
  <c r="M63"/>
  <c r="L63"/>
  <c r="K63"/>
  <c r="J63"/>
  <c r="I63"/>
  <c r="H63"/>
  <c r="G63"/>
  <c r="F63"/>
  <c r="E63"/>
  <c r="D63"/>
  <c r="C63"/>
  <c r="B63"/>
  <c r="M62"/>
  <c r="L62"/>
  <c r="K62"/>
  <c r="J62"/>
  <c r="N62" s="1"/>
  <c r="I62"/>
  <c r="H62"/>
  <c r="G62"/>
  <c r="F62"/>
  <c r="E62"/>
  <c r="D62"/>
  <c r="C62"/>
  <c r="B62"/>
  <c r="M61"/>
  <c r="N61" s="1"/>
  <c r="L61"/>
  <c r="K61"/>
  <c r="J61"/>
  <c r="I61"/>
  <c r="H61"/>
  <c r="G61"/>
  <c r="F61"/>
  <c r="E61"/>
  <c r="D61"/>
  <c r="C61"/>
  <c r="B61"/>
  <c r="M60"/>
  <c r="N60" s="1"/>
  <c r="L60"/>
  <c r="K60"/>
  <c r="J60"/>
  <c r="I60"/>
  <c r="H60"/>
  <c r="G60"/>
  <c r="F60"/>
  <c r="E60"/>
  <c r="D60"/>
  <c r="C60"/>
  <c r="B60"/>
  <c r="N59"/>
  <c r="M59"/>
  <c r="L59"/>
  <c r="K59"/>
  <c r="J59"/>
  <c r="I59"/>
  <c r="H59"/>
  <c r="G59"/>
  <c r="F59"/>
  <c r="E59"/>
  <c r="D59"/>
  <c r="C59"/>
  <c r="B59"/>
  <c r="M58"/>
  <c r="N58" s="1"/>
  <c r="L58"/>
  <c r="K58"/>
  <c r="J58"/>
  <c r="I58"/>
  <c r="H58"/>
  <c r="G58"/>
  <c r="F58"/>
  <c r="E58"/>
  <c r="D58"/>
  <c r="C58"/>
  <c r="B58"/>
  <c r="M57"/>
  <c r="N57" s="1"/>
  <c r="L57"/>
  <c r="K57"/>
  <c r="J57"/>
  <c r="I57"/>
  <c r="H57"/>
  <c r="G57"/>
  <c r="F57"/>
  <c r="E57"/>
  <c r="D57"/>
  <c r="C57"/>
  <c r="B57"/>
  <c r="M56"/>
  <c r="N56" s="1"/>
  <c r="L56"/>
  <c r="K56"/>
  <c r="J56"/>
  <c r="I56"/>
  <c r="H56"/>
  <c r="G56"/>
  <c r="F56"/>
  <c r="E56"/>
  <c r="D56"/>
  <c r="C56"/>
  <c r="B56"/>
  <c r="M55"/>
  <c r="L55"/>
  <c r="K55"/>
  <c r="J55"/>
  <c r="N55" s="1"/>
  <c r="I55"/>
  <c r="H55"/>
  <c r="G55"/>
  <c r="F55"/>
  <c r="E55"/>
  <c r="D55"/>
  <c r="C55"/>
  <c r="B55"/>
  <c r="M54"/>
  <c r="N54" s="1"/>
  <c r="L54"/>
  <c r="K54"/>
  <c r="J54"/>
  <c r="I54"/>
  <c r="H54"/>
  <c r="G54"/>
  <c r="F54"/>
  <c r="E54"/>
  <c r="D54"/>
  <c r="C54"/>
  <c r="B54"/>
  <c r="M53"/>
  <c r="N53" s="1"/>
  <c r="L53"/>
  <c r="K53"/>
  <c r="J53"/>
  <c r="I53"/>
  <c r="H53"/>
  <c r="G53"/>
  <c r="F53"/>
  <c r="E53"/>
  <c r="D53"/>
  <c r="C53"/>
  <c r="B53"/>
  <c r="M52"/>
  <c r="N52" s="1"/>
  <c r="L52"/>
  <c r="K52"/>
  <c r="J52"/>
  <c r="I52"/>
  <c r="H52"/>
  <c r="G52"/>
  <c r="F52"/>
  <c r="E52"/>
  <c r="D52"/>
  <c r="C52"/>
  <c r="B52"/>
  <c r="N51"/>
  <c r="M51"/>
  <c r="L51"/>
  <c r="K51"/>
  <c r="J51"/>
  <c r="I51"/>
  <c r="H51"/>
  <c r="G51"/>
  <c r="F51"/>
  <c r="E51"/>
  <c r="D51"/>
  <c r="C51"/>
  <c r="B51"/>
  <c r="M50"/>
  <c r="N50" s="1"/>
  <c r="L50"/>
  <c r="K50"/>
  <c r="J50"/>
  <c r="I50"/>
  <c r="H50"/>
  <c r="G50"/>
  <c r="F50"/>
  <c r="E50"/>
  <c r="D50"/>
  <c r="C50"/>
  <c r="B50"/>
  <c r="M49"/>
  <c r="N49" s="1"/>
  <c r="L49"/>
  <c r="K49"/>
  <c r="J49"/>
  <c r="I49"/>
  <c r="H49"/>
  <c r="G49"/>
  <c r="F49"/>
  <c r="E49"/>
  <c r="D49"/>
  <c r="C49"/>
  <c r="B49"/>
  <c r="M48"/>
  <c r="N48" s="1"/>
  <c r="L48"/>
  <c r="K48"/>
  <c r="J48"/>
  <c r="I48"/>
  <c r="H48"/>
  <c r="G48"/>
  <c r="F48"/>
  <c r="E48"/>
  <c r="D48"/>
  <c r="C48"/>
  <c r="B48"/>
  <c r="I42"/>
  <c r="H42"/>
  <c r="G42"/>
  <c r="F42"/>
  <c r="E42"/>
  <c r="D42"/>
  <c r="C42"/>
  <c r="B42"/>
  <c r="N41"/>
  <c r="M41"/>
  <c r="L41"/>
  <c r="K41"/>
  <c r="J41"/>
  <c r="I41"/>
  <c r="H41"/>
  <c r="G41"/>
  <c r="F41"/>
  <c r="E41"/>
  <c r="D41"/>
  <c r="C41"/>
  <c r="B41"/>
  <c r="M40"/>
  <c r="L40"/>
  <c r="K40"/>
  <c r="J40"/>
  <c r="N40" s="1"/>
  <c r="I40"/>
  <c r="H40"/>
  <c r="G40"/>
  <c r="F40"/>
  <c r="E40"/>
  <c r="D40"/>
  <c r="C40"/>
  <c r="B40"/>
  <c r="M39"/>
  <c r="N39" s="1"/>
  <c r="L39"/>
  <c r="K39"/>
  <c r="J39"/>
  <c r="I39"/>
  <c r="H39"/>
  <c r="G39"/>
  <c r="F39"/>
  <c r="E39"/>
  <c r="D39"/>
  <c r="C39"/>
  <c r="B39"/>
  <c r="M38"/>
  <c r="L38"/>
  <c r="K38"/>
  <c r="J38"/>
  <c r="N38" s="1"/>
  <c r="I38"/>
  <c r="H38"/>
  <c r="G38"/>
  <c r="F38"/>
  <c r="E38"/>
  <c r="D38"/>
  <c r="C38"/>
  <c r="B38"/>
  <c r="M37"/>
  <c r="L37"/>
  <c r="K37"/>
  <c r="J37"/>
  <c r="N37" s="1"/>
  <c r="I37"/>
  <c r="H37"/>
  <c r="G37"/>
  <c r="F37"/>
  <c r="E37"/>
  <c r="D37"/>
  <c r="C37"/>
  <c r="B37"/>
  <c r="M36"/>
  <c r="N36" s="1"/>
  <c r="L36"/>
  <c r="K36"/>
  <c r="J36"/>
  <c r="I36"/>
  <c r="H36"/>
  <c r="G36"/>
  <c r="F36"/>
  <c r="E36"/>
  <c r="D36"/>
  <c r="C36"/>
  <c r="B36"/>
  <c r="M35"/>
  <c r="N35" s="1"/>
  <c r="L35"/>
  <c r="K35"/>
  <c r="J35"/>
  <c r="I35"/>
  <c r="H35"/>
  <c r="G35"/>
  <c r="F35"/>
  <c r="E35"/>
  <c r="D35"/>
  <c r="C35"/>
  <c r="B35"/>
  <c r="M34"/>
  <c r="L34"/>
  <c r="K34"/>
  <c r="J34"/>
  <c r="N34" s="1"/>
  <c r="I34"/>
  <c r="H34"/>
  <c r="G34"/>
  <c r="F34"/>
  <c r="E34"/>
  <c r="D34"/>
  <c r="C34"/>
  <c r="B34"/>
  <c r="M33"/>
  <c r="L33"/>
  <c r="K33"/>
  <c r="J33"/>
  <c r="N33" s="1"/>
  <c r="I33"/>
  <c r="H33"/>
  <c r="G33"/>
  <c r="F33"/>
  <c r="E33"/>
  <c r="D33"/>
  <c r="C33"/>
  <c r="B33"/>
  <c r="M32"/>
  <c r="N32" s="1"/>
  <c r="L32"/>
  <c r="K32"/>
  <c r="J32"/>
  <c r="I32"/>
  <c r="H32"/>
  <c r="G32"/>
  <c r="F32"/>
  <c r="E32"/>
  <c r="D32"/>
  <c r="C32"/>
  <c r="B32"/>
  <c r="M31"/>
  <c r="N31" s="1"/>
  <c r="L31"/>
  <c r="K31"/>
  <c r="J31"/>
  <c r="I31"/>
  <c r="H31"/>
  <c r="G31"/>
  <c r="F31"/>
  <c r="E31"/>
  <c r="D31"/>
  <c r="C31"/>
  <c r="B31"/>
  <c r="M30"/>
  <c r="L30"/>
  <c r="K30"/>
  <c r="J30"/>
  <c r="N30" s="1"/>
  <c r="I30"/>
  <c r="H30"/>
  <c r="G30"/>
  <c r="F30"/>
  <c r="E30"/>
  <c r="D30"/>
  <c r="C30"/>
  <c r="B30"/>
  <c r="M29"/>
  <c r="L29"/>
  <c r="K29"/>
  <c r="J29"/>
  <c r="N29" s="1"/>
  <c r="I29"/>
  <c r="H29"/>
  <c r="G29"/>
  <c r="F29"/>
  <c r="E29"/>
  <c r="D29"/>
  <c r="C29"/>
  <c r="B29"/>
  <c r="M28"/>
  <c r="L28"/>
  <c r="K28"/>
  <c r="J28"/>
  <c r="N28" s="1"/>
  <c r="I28"/>
  <c r="H28"/>
  <c r="G28"/>
  <c r="F28"/>
  <c r="E28"/>
  <c r="D28"/>
  <c r="C28"/>
  <c r="B28"/>
  <c r="M27"/>
  <c r="N27" s="1"/>
  <c r="L27"/>
  <c r="K27"/>
  <c r="J27"/>
  <c r="I27"/>
  <c r="H27"/>
  <c r="G27"/>
  <c r="F27"/>
  <c r="E27"/>
  <c r="D27"/>
  <c r="C27"/>
  <c r="B27"/>
  <c r="M26"/>
  <c r="L26"/>
  <c r="K26"/>
  <c r="J26"/>
  <c r="N26" s="1"/>
  <c r="I26"/>
  <c r="H26"/>
  <c r="G26"/>
  <c r="F26"/>
  <c r="E26"/>
  <c r="D26"/>
  <c r="C26"/>
  <c r="B26"/>
  <c r="M25"/>
  <c r="L25"/>
  <c r="K25"/>
  <c r="N25" s="1"/>
  <c r="J25"/>
  <c r="I25"/>
  <c r="H25"/>
  <c r="G25"/>
  <c r="F25"/>
  <c r="E25"/>
  <c r="D25"/>
  <c r="C25"/>
  <c r="B25"/>
  <c r="M24"/>
  <c r="L24"/>
  <c r="K24"/>
  <c r="J24"/>
  <c r="N24" s="1"/>
  <c r="I24"/>
  <c r="H24"/>
  <c r="G24"/>
  <c r="F24"/>
  <c r="E24"/>
  <c r="D24"/>
  <c r="C24"/>
  <c r="B24"/>
  <c r="M23"/>
  <c r="N23" s="1"/>
  <c r="L23"/>
  <c r="K23"/>
  <c r="J23"/>
  <c r="I23"/>
  <c r="H23"/>
  <c r="G23"/>
  <c r="F23"/>
  <c r="E23"/>
  <c r="D23"/>
  <c r="C23"/>
  <c r="B23"/>
  <c r="M22"/>
  <c r="L22"/>
  <c r="K22"/>
  <c r="J22"/>
  <c r="N22" s="1"/>
  <c r="I22"/>
  <c r="H22"/>
  <c r="G22"/>
  <c r="F22"/>
  <c r="E22"/>
  <c r="D22"/>
  <c r="C22"/>
  <c r="B22"/>
  <c r="M21"/>
  <c r="L21"/>
  <c r="K21"/>
  <c r="J21"/>
  <c r="N21" s="1"/>
  <c r="I21"/>
  <c r="H21"/>
  <c r="G21"/>
  <c r="F21"/>
  <c r="E21"/>
  <c r="D21"/>
  <c r="C21"/>
  <c r="B21"/>
  <c r="M20"/>
  <c r="L20"/>
  <c r="K20"/>
  <c r="J20"/>
  <c r="N20" s="1"/>
  <c r="I20"/>
  <c r="H20"/>
  <c r="G20"/>
  <c r="F20"/>
  <c r="E20"/>
  <c r="D20"/>
  <c r="C20"/>
  <c r="B20"/>
  <c r="M19"/>
  <c r="N19" s="1"/>
  <c r="L19"/>
  <c r="K19"/>
  <c r="J19"/>
  <c r="I19"/>
  <c r="H19"/>
  <c r="G19"/>
  <c r="F19"/>
  <c r="E19"/>
  <c r="D19"/>
  <c r="C19"/>
  <c r="B19"/>
  <c r="M18"/>
  <c r="L18"/>
  <c r="K18"/>
  <c r="J18"/>
  <c r="N18" s="1"/>
  <c r="I18"/>
  <c r="H18"/>
  <c r="G18"/>
  <c r="F18"/>
  <c r="E18"/>
  <c r="D18"/>
  <c r="C18"/>
  <c r="B18"/>
  <c r="M11"/>
  <c r="L11"/>
  <c r="K11"/>
  <c r="N11" s="1"/>
  <c r="J11"/>
  <c r="I11"/>
  <c r="H11"/>
  <c r="G11"/>
  <c r="F11"/>
  <c r="E11"/>
  <c r="D11"/>
  <c r="C11"/>
  <c r="B11"/>
  <c r="M10"/>
  <c r="N10" s="1"/>
  <c r="L10"/>
  <c r="K10"/>
  <c r="J10"/>
  <c r="I10"/>
  <c r="H10"/>
  <c r="G10"/>
  <c r="F10"/>
  <c r="E10"/>
  <c r="D10"/>
  <c r="C10"/>
  <c r="B10"/>
  <c r="M9"/>
  <c r="N9" s="1"/>
  <c r="L9"/>
  <c r="K9"/>
  <c r="J9"/>
  <c r="I9"/>
  <c r="H9"/>
  <c r="G9"/>
  <c r="F9"/>
  <c r="E9"/>
  <c r="D9"/>
  <c r="C9"/>
  <c r="B9"/>
  <c r="M8"/>
  <c r="L8"/>
  <c r="K8"/>
  <c r="J8"/>
  <c r="N8" s="1"/>
  <c r="I8"/>
  <c r="H8"/>
  <c r="G8"/>
  <c r="F8"/>
  <c r="E8"/>
  <c r="D8"/>
  <c r="C8"/>
  <c r="B8"/>
  <c r="K7" i="3"/>
  <c r="J10" s="1"/>
  <c r="K10" s="1"/>
  <c r="AC18" i="2"/>
  <c r="AC17"/>
  <c r="K7"/>
  <c r="J11" s="1"/>
  <c r="K11" s="1"/>
  <c r="X10" i="3" l="1"/>
  <c r="V10"/>
  <c r="T10"/>
  <c r="J8"/>
  <c r="K8" s="1"/>
  <c r="J9"/>
  <c r="K9" s="1"/>
  <c r="X11" i="2"/>
  <c r="V11"/>
  <c r="T11"/>
  <c r="J8"/>
  <c r="K8" s="1"/>
  <c r="J9"/>
  <c r="K9" s="1"/>
  <c r="J10"/>
  <c r="K10" s="1"/>
  <c r="M107" i="1"/>
  <c r="L107"/>
  <c r="K107"/>
  <c r="J107"/>
  <c r="I107"/>
  <c r="H107"/>
  <c r="G107"/>
  <c r="F107"/>
  <c r="E107"/>
  <c r="D107"/>
  <c r="C107"/>
  <c r="B107"/>
  <c r="M106"/>
  <c r="L106"/>
  <c r="K106"/>
  <c r="J106"/>
  <c r="I106"/>
  <c r="H106"/>
  <c r="G106"/>
  <c r="F106"/>
  <c r="E106"/>
  <c r="D106"/>
  <c r="C106"/>
  <c r="B106"/>
  <c r="M105"/>
  <c r="L105"/>
  <c r="K105"/>
  <c r="J105"/>
  <c r="I105"/>
  <c r="H105"/>
  <c r="G105"/>
  <c r="F105"/>
  <c r="E105"/>
  <c r="D105"/>
  <c r="C105"/>
  <c r="B105"/>
  <c r="M104"/>
  <c r="L104"/>
  <c r="K104"/>
  <c r="J104"/>
  <c r="I104"/>
  <c r="H104"/>
  <c r="G104"/>
  <c r="F104"/>
  <c r="E104"/>
  <c r="D104"/>
  <c r="C104"/>
  <c r="B104"/>
  <c r="M103"/>
  <c r="L103"/>
  <c r="K103"/>
  <c r="J103"/>
  <c r="I103"/>
  <c r="H103"/>
  <c r="G103"/>
  <c r="F103"/>
  <c r="E103"/>
  <c r="D103"/>
  <c r="C103"/>
  <c r="B103"/>
  <c r="M97"/>
  <c r="L97"/>
  <c r="K97"/>
  <c r="J97"/>
  <c r="I97"/>
  <c r="H97"/>
  <c r="G97"/>
  <c r="F97"/>
  <c r="E97"/>
  <c r="D97"/>
  <c r="C97"/>
  <c r="B97"/>
  <c r="M96"/>
  <c r="L96"/>
  <c r="K96"/>
  <c r="J96"/>
  <c r="I96"/>
  <c r="H96"/>
  <c r="G96"/>
  <c r="F96"/>
  <c r="E96"/>
  <c r="D96"/>
  <c r="C96"/>
  <c r="B96"/>
  <c r="M95"/>
  <c r="L95"/>
  <c r="K95"/>
  <c r="J95"/>
  <c r="I95"/>
  <c r="H95"/>
  <c r="G95"/>
  <c r="F95"/>
  <c r="E95"/>
  <c r="D95"/>
  <c r="C95"/>
  <c r="B95"/>
  <c r="M89"/>
  <c r="L89"/>
  <c r="K89"/>
  <c r="J89"/>
  <c r="I89"/>
  <c r="H89"/>
  <c r="G89"/>
  <c r="F89"/>
  <c r="E89"/>
  <c r="D89"/>
  <c r="C89"/>
  <c r="B89"/>
  <c r="M88"/>
  <c r="L88"/>
  <c r="K88"/>
  <c r="J88"/>
  <c r="I88"/>
  <c r="H88"/>
  <c r="G88"/>
  <c r="F88"/>
  <c r="E88"/>
  <c r="D88"/>
  <c r="C88"/>
  <c r="B88"/>
  <c r="M82"/>
  <c r="L82"/>
  <c r="K82"/>
  <c r="J82"/>
  <c r="I82"/>
  <c r="H82"/>
  <c r="G82"/>
  <c r="F82"/>
  <c r="E82"/>
  <c r="D82"/>
  <c r="C82"/>
  <c r="B82"/>
  <c r="M81"/>
  <c r="L81"/>
  <c r="K81"/>
  <c r="J81"/>
  <c r="I81"/>
  <c r="H81"/>
  <c r="G81"/>
  <c r="F81"/>
  <c r="E81"/>
  <c r="D81"/>
  <c r="C81"/>
  <c r="B81"/>
  <c r="M80"/>
  <c r="L80"/>
  <c r="K80"/>
  <c r="J80"/>
  <c r="I80"/>
  <c r="H80"/>
  <c r="G80"/>
  <c r="F80"/>
  <c r="E80"/>
  <c r="D80"/>
  <c r="C80"/>
  <c r="B80"/>
  <c r="M79"/>
  <c r="L79"/>
  <c r="K79"/>
  <c r="J79"/>
  <c r="I79"/>
  <c r="H79"/>
  <c r="G79"/>
  <c r="F79"/>
  <c r="E79"/>
  <c r="D79"/>
  <c r="C79"/>
  <c r="B79"/>
  <c r="M78"/>
  <c r="L78"/>
  <c r="K78"/>
  <c r="J78"/>
  <c r="I78"/>
  <c r="H78"/>
  <c r="G78"/>
  <c r="F78"/>
  <c r="E78"/>
  <c r="D78"/>
  <c r="C78"/>
  <c r="B78"/>
  <c r="M72"/>
  <c r="L72"/>
  <c r="K72"/>
  <c r="J72"/>
  <c r="I72"/>
  <c r="H72"/>
  <c r="G72"/>
  <c r="F72"/>
  <c r="E72"/>
  <c r="D72"/>
  <c r="C72"/>
  <c r="B72"/>
  <c r="M71"/>
  <c r="L71"/>
  <c r="K71"/>
  <c r="J71"/>
  <c r="I71"/>
  <c r="H71"/>
  <c r="G71"/>
  <c r="F71"/>
  <c r="E71"/>
  <c r="D71"/>
  <c r="C71"/>
  <c r="B71"/>
  <c r="M70"/>
  <c r="L70"/>
  <c r="K70"/>
  <c r="J70"/>
  <c r="I70"/>
  <c r="H70"/>
  <c r="G70"/>
  <c r="F70"/>
  <c r="E70"/>
  <c r="D70"/>
  <c r="C70"/>
  <c r="B70"/>
  <c r="L63"/>
  <c r="K63"/>
  <c r="J63"/>
  <c r="I63"/>
  <c r="H63"/>
  <c r="G63"/>
  <c r="F63"/>
  <c r="E63"/>
  <c r="D63"/>
  <c r="C63"/>
  <c r="B63"/>
  <c r="L62"/>
  <c r="K62"/>
  <c r="J62"/>
  <c r="I62"/>
  <c r="H62"/>
  <c r="G62"/>
  <c r="F62"/>
  <c r="E62"/>
  <c r="D62"/>
  <c r="C62"/>
  <c r="B62"/>
  <c r="L61"/>
  <c r="K61"/>
  <c r="J61"/>
  <c r="I61"/>
  <c r="H61"/>
  <c r="G61"/>
  <c r="F61"/>
  <c r="E61"/>
  <c r="D61"/>
  <c r="C61"/>
  <c r="B61"/>
  <c r="L60"/>
  <c r="K60"/>
  <c r="J60"/>
  <c r="I60"/>
  <c r="H60"/>
  <c r="G60"/>
  <c r="F60"/>
  <c r="E60"/>
  <c r="D60"/>
  <c r="C60"/>
  <c r="B60"/>
  <c r="L59"/>
  <c r="K59"/>
  <c r="J59"/>
  <c r="I59"/>
  <c r="H59"/>
  <c r="G59"/>
  <c r="F59"/>
  <c r="E59"/>
  <c r="D59"/>
  <c r="C59"/>
  <c r="B59"/>
  <c r="L58"/>
  <c r="K58"/>
  <c r="J58"/>
  <c r="I58"/>
  <c r="H58"/>
  <c r="G58"/>
  <c r="F58"/>
  <c r="E58"/>
  <c r="D58"/>
  <c r="C58"/>
  <c r="B58"/>
  <c r="L57"/>
  <c r="K57"/>
  <c r="J57"/>
  <c r="I57"/>
  <c r="H57"/>
  <c r="G57"/>
  <c r="F57"/>
  <c r="E57"/>
  <c r="D57"/>
  <c r="C57"/>
  <c r="B57"/>
  <c r="L56"/>
  <c r="K56"/>
  <c r="J56"/>
  <c r="I56"/>
  <c r="H56"/>
  <c r="G56"/>
  <c r="F56"/>
  <c r="E56"/>
  <c r="D56"/>
  <c r="C56"/>
  <c r="B56"/>
  <c r="L55"/>
  <c r="K55"/>
  <c r="J55"/>
  <c r="I55"/>
  <c r="H55"/>
  <c r="G55"/>
  <c r="F55"/>
  <c r="E55"/>
  <c r="D55"/>
  <c r="C55"/>
  <c r="B55"/>
  <c r="L54"/>
  <c r="K54"/>
  <c r="J54"/>
  <c r="I54"/>
  <c r="H54"/>
  <c r="G54"/>
  <c r="F54"/>
  <c r="E54"/>
  <c r="D54"/>
  <c r="C54"/>
  <c r="B54"/>
  <c r="L53"/>
  <c r="K53"/>
  <c r="J53"/>
  <c r="I53"/>
  <c r="H53"/>
  <c r="G53"/>
  <c r="F53"/>
  <c r="E53"/>
  <c r="D53"/>
  <c r="C53"/>
  <c r="B53"/>
  <c r="L52"/>
  <c r="K52"/>
  <c r="J52"/>
  <c r="I52"/>
  <c r="H52"/>
  <c r="G52"/>
  <c r="F52"/>
  <c r="E52"/>
  <c r="D52"/>
  <c r="C52"/>
  <c r="B52"/>
  <c r="L51"/>
  <c r="K51"/>
  <c r="J51"/>
  <c r="I51"/>
  <c r="H51"/>
  <c r="G51"/>
  <c r="F51"/>
  <c r="E51"/>
  <c r="D51"/>
  <c r="C51"/>
  <c r="B51"/>
  <c r="M46"/>
  <c r="I46"/>
  <c r="H46"/>
  <c r="G46"/>
  <c r="F46"/>
  <c r="E46"/>
  <c r="D46"/>
  <c r="C46"/>
  <c r="B46"/>
  <c r="M45"/>
  <c r="I45"/>
  <c r="H45"/>
  <c r="G45"/>
  <c r="F45"/>
  <c r="E45"/>
  <c r="D45"/>
  <c r="C45"/>
  <c r="B45"/>
  <c r="M44"/>
  <c r="I44"/>
  <c r="H44"/>
  <c r="G44"/>
  <c r="F44"/>
  <c r="E44"/>
  <c r="D44"/>
  <c r="C44"/>
  <c r="B44"/>
  <c r="M43"/>
  <c r="I43"/>
  <c r="H43"/>
  <c r="G43"/>
  <c r="F43"/>
  <c r="E43"/>
  <c r="D43"/>
  <c r="C43"/>
  <c r="B43"/>
  <c r="M42"/>
  <c r="I42"/>
  <c r="H42"/>
  <c r="G42"/>
  <c r="F42"/>
  <c r="E42"/>
  <c r="D42"/>
  <c r="C42"/>
  <c r="B42"/>
  <c r="M41"/>
  <c r="I41"/>
  <c r="H41"/>
  <c r="G41"/>
  <c r="F41"/>
  <c r="E41"/>
  <c r="D41"/>
  <c r="C41"/>
  <c r="B41"/>
  <c r="M40"/>
  <c r="I40"/>
  <c r="H40"/>
  <c r="G40"/>
  <c r="F40"/>
  <c r="E40"/>
  <c r="D40"/>
  <c r="C40"/>
  <c r="B40"/>
  <c r="M39"/>
  <c r="I39"/>
  <c r="H39"/>
  <c r="G39"/>
  <c r="F39"/>
  <c r="E39"/>
  <c r="D39"/>
  <c r="C39"/>
  <c r="B39"/>
  <c r="M38"/>
  <c r="I38"/>
  <c r="H38"/>
  <c r="G38"/>
  <c r="F38"/>
  <c r="E38"/>
  <c r="D38"/>
  <c r="C38"/>
  <c r="B38"/>
  <c r="M37"/>
  <c r="I37"/>
  <c r="H37"/>
  <c r="G37"/>
  <c r="F37"/>
  <c r="E37"/>
  <c r="D37"/>
  <c r="C37"/>
  <c r="B37"/>
  <c r="M30"/>
  <c r="L30"/>
  <c r="K30"/>
  <c r="J30"/>
  <c r="I30"/>
  <c r="H30"/>
  <c r="G30"/>
  <c r="F30"/>
  <c r="E30"/>
  <c r="D30"/>
  <c r="C30"/>
  <c r="B30"/>
  <c r="L29"/>
  <c r="K29"/>
  <c r="J29"/>
  <c r="I29"/>
  <c r="H29"/>
  <c r="G29"/>
  <c r="F29"/>
  <c r="E29"/>
  <c r="D29"/>
  <c r="C29"/>
  <c r="B29"/>
  <c r="M28"/>
  <c r="L28"/>
  <c r="K28"/>
  <c r="J28"/>
  <c r="I28"/>
  <c r="H28"/>
  <c r="G28"/>
  <c r="F28"/>
  <c r="E28"/>
  <c r="D28"/>
  <c r="C28"/>
  <c r="B28"/>
  <c r="M27"/>
  <c r="L27"/>
  <c r="K27"/>
  <c r="J27"/>
  <c r="I27"/>
  <c r="H27"/>
  <c r="G27"/>
  <c r="F27"/>
  <c r="E27"/>
  <c r="D27"/>
  <c r="C27"/>
  <c r="B27"/>
  <c r="M26"/>
  <c r="L26"/>
  <c r="K26"/>
  <c r="J26"/>
  <c r="I26"/>
  <c r="H26"/>
  <c r="G26"/>
  <c r="F26"/>
  <c r="E26"/>
  <c r="D26"/>
  <c r="C26"/>
  <c r="B26"/>
  <c r="M25"/>
  <c r="L25"/>
  <c r="K25"/>
  <c r="J25"/>
  <c r="I25"/>
  <c r="H25"/>
  <c r="G25"/>
  <c r="F25"/>
  <c r="E25"/>
  <c r="D25"/>
  <c r="C25"/>
  <c r="B25"/>
  <c r="M24"/>
  <c r="L24"/>
  <c r="K24"/>
  <c r="J24"/>
  <c r="I24"/>
  <c r="H24"/>
  <c r="G24"/>
  <c r="F24"/>
  <c r="E24"/>
  <c r="D24"/>
  <c r="C24"/>
  <c r="B24"/>
  <c r="M23"/>
  <c r="L23"/>
  <c r="K23"/>
  <c r="J23"/>
  <c r="I23"/>
  <c r="H23"/>
  <c r="G23"/>
  <c r="F23"/>
  <c r="E23"/>
  <c r="D23"/>
  <c r="C23"/>
  <c r="B23"/>
  <c r="M17"/>
  <c r="L17"/>
  <c r="K17"/>
  <c r="J17"/>
  <c r="I17"/>
  <c r="H17"/>
  <c r="G17"/>
  <c r="F17"/>
  <c r="E17"/>
  <c r="D17"/>
  <c r="C17"/>
  <c r="B17"/>
  <c r="M16"/>
  <c r="L16"/>
  <c r="K16"/>
  <c r="J16"/>
  <c r="I16"/>
  <c r="H16"/>
  <c r="G16"/>
  <c r="F16"/>
  <c r="E16"/>
  <c r="D16"/>
  <c r="C16"/>
  <c r="B16"/>
  <c r="M15"/>
  <c r="L15"/>
  <c r="K15"/>
  <c r="J15"/>
  <c r="I15"/>
  <c r="H15"/>
  <c r="G15"/>
  <c r="F15"/>
  <c r="E15"/>
  <c r="D15"/>
  <c r="C15"/>
  <c r="B15"/>
  <c r="M9"/>
  <c r="L9"/>
  <c r="K9"/>
  <c r="J9"/>
  <c r="I9"/>
  <c r="H9"/>
  <c r="G9"/>
  <c r="F9"/>
  <c r="E9"/>
  <c r="D9"/>
  <c r="C9"/>
  <c r="B9"/>
  <c r="M8"/>
  <c r="L8"/>
  <c r="K8"/>
  <c r="J8"/>
  <c r="I8"/>
  <c r="H8"/>
  <c r="G8"/>
  <c r="F8"/>
  <c r="E8"/>
  <c r="D8"/>
  <c r="C8"/>
  <c r="B8"/>
  <c r="M7"/>
  <c r="L7"/>
  <c r="K7"/>
  <c r="J7"/>
  <c r="I7"/>
  <c r="H7"/>
  <c r="G7"/>
  <c r="F7"/>
  <c r="E7"/>
  <c r="D7"/>
  <c r="C7"/>
  <c r="B7"/>
  <c r="M6"/>
  <c r="L6"/>
  <c r="K6"/>
  <c r="J6"/>
  <c r="I6"/>
  <c r="H6"/>
  <c r="G6"/>
  <c r="F6"/>
  <c r="E6"/>
  <c r="D6"/>
  <c r="C6"/>
  <c r="B6"/>
  <c r="X9" i="3" l="1"/>
  <c r="Y9" s="1"/>
  <c r="V9"/>
  <c r="T9"/>
  <c r="U9" s="1"/>
  <c r="Y10"/>
  <c r="X8"/>
  <c r="Y8" s="1"/>
  <c r="V8"/>
  <c r="W8" s="1"/>
  <c r="T8"/>
  <c r="W10"/>
  <c r="X9" i="2"/>
  <c r="V9"/>
  <c r="T9"/>
  <c r="X10"/>
  <c r="Y10" s="1"/>
  <c r="V10"/>
  <c r="T10"/>
  <c r="U10" s="1"/>
  <c r="X8"/>
  <c r="V8"/>
  <c r="W8" s="1"/>
  <c r="T8"/>
  <c r="W11"/>
  <c r="N7" i="1"/>
  <c r="N30"/>
  <c r="N8"/>
  <c r="N9"/>
  <c r="N15"/>
  <c r="N16"/>
  <c r="N17"/>
  <c r="N23"/>
  <c r="N24"/>
  <c r="N25"/>
  <c r="N26"/>
  <c r="N28"/>
  <c r="M51"/>
  <c r="M53"/>
  <c r="M55"/>
  <c r="M57"/>
  <c r="M58"/>
  <c r="M63"/>
  <c r="N6"/>
  <c r="N27"/>
  <c r="N29"/>
  <c r="M52"/>
  <c r="M54"/>
  <c r="M56"/>
  <c r="M59"/>
  <c r="M60"/>
  <c r="M61"/>
  <c r="M62"/>
  <c r="N79"/>
  <c r="N81"/>
  <c r="N88"/>
  <c r="N95"/>
  <c r="N96"/>
  <c r="N97"/>
  <c r="N103"/>
  <c r="N104"/>
  <c r="N105"/>
  <c r="N106"/>
  <c r="N107"/>
  <c r="N70"/>
  <c r="N71"/>
  <c r="N72"/>
  <c r="N78"/>
  <c r="N80"/>
  <c r="N82"/>
  <c r="N89"/>
  <c r="U8" i="3" l="1"/>
  <c r="U10"/>
  <c r="W9"/>
  <c r="AC9" s="1"/>
  <c r="U11" i="2"/>
  <c r="W9"/>
  <c r="U8"/>
  <c r="Y8"/>
  <c r="W10"/>
  <c r="AC10" s="1"/>
  <c r="Y11"/>
  <c r="U9"/>
  <c r="Y9"/>
  <c r="Z8" i="3" l="1"/>
  <c r="AC8"/>
  <c r="Z9"/>
  <c r="Z10"/>
  <c r="AC10"/>
  <c r="Z9" i="2"/>
  <c r="AC9"/>
  <c r="Z8"/>
  <c r="AC8"/>
  <c r="Z11"/>
  <c r="AC11"/>
  <c r="Z10"/>
</calcChain>
</file>

<file path=xl/sharedStrings.xml><?xml version="1.0" encoding="utf-8"?>
<sst xmlns="http://schemas.openxmlformats.org/spreadsheetml/2006/main" count="693" uniqueCount="186">
  <si>
    <t>F2 - A jun.</t>
  </si>
  <si>
    <t>Pořadí</t>
  </si>
  <si>
    <t>Soutěžící</t>
  </si>
  <si>
    <t>Model</t>
  </si>
  <si>
    <t>Jízdy</t>
  </si>
  <si>
    <t>Stavba</t>
  </si>
  <si>
    <t>Celkem</t>
  </si>
  <si>
    <t>Body</t>
  </si>
  <si>
    <t>Přijmení</t>
  </si>
  <si>
    <t>Jméno</t>
  </si>
  <si>
    <t>Licence</t>
  </si>
  <si>
    <t>Klub</t>
  </si>
  <si>
    <t>Jméno lodi</t>
  </si>
  <si>
    <t>měř.</t>
  </si>
  <si>
    <t>Dok</t>
  </si>
  <si>
    <t>Krystal</t>
  </si>
  <si>
    <t>1.</t>
  </si>
  <si>
    <t>2.</t>
  </si>
  <si>
    <t>3.</t>
  </si>
  <si>
    <t>F2 - A sen.</t>
  </si>
  <si>
    <t>F2 - B sen.</t>
  </si>
  <si>
    <t>F4 - A jun.</t>
  </si>
  <si>
    <t>Rozjezd</t>
  </si>
  <si>
    <t>F4 - A sen.</t>
  </si>
  <si>
    <t>F4 - B jun.</t>
  </si>
  <si>
    <t>F4 - B sen.</t>
  </si>
  <si>
    <t>F2-S</t>
  </si>
  <si>
    <t>Hodnocení</t>
  </si>
  <si>
    <t>Stroje</t>
  </si>
  <si>
    <t>DS - sen.</t>
  </si>
  <si>
    <t>50.Jablonecká kotva</t>
  </si>
  <si>
    <t>Výsledková listina        26.8.2017</t>
  </si>
  <si>
    <t>NOČNÍ</t>
  </si>
  <si>
    <t>F4 - C sen+jun.</t>
  </si>
  <si>
    <t>JAKEŠ</t>
  </si>
  <si>
    <t>Michal jun.</t>
  </si>
  <si>
    <t>316-019</t>
  </si>
  <si>
    <t>FREGATA  Bakov</t>
  </si>
  <si>
    <t>SALLY</t>
  </si>
  <si>
    <t>R</t>
  </si>
  <si>
    <t>ŽANTA</t>
  </si>
  <si>
    <t>Štěpán</t>
  </si>
  <si>
    <t>131-039</t>
  </si>
  <si>
    <t>ADMIRAL Jablonec n.N.</t>
  </si>
  <si>
    <t>M-600</t>
  </si>
  <si>
    <t>Stanislav</t>
  </si>
  <si>
    <t>316-016</t>
  </si>
  <si>
    <t xml:space="preserve">Fregata Bakov </t>
  </si>
  <si>
    <t>XENIE II</t>
  </si>
  <si>
    <t>BAŽANT</t>
  </si>
  <si>
    <t>Tibor jun.</t>
  </si>
  <si>
    <t>131-092</t>
  </si>
  <si>
    <t>Admiral Jablonec n.N.</t>
  </si>
  <si>
    <t>BREMEN</t>
  </si>
  <si>
    <t>KŘEN</t>
  </si>
  <si>
    <t>Otakar</t>
  </si>
  <si>
    <t>028-037</t>
  </si>
  <si>
    <t>NAUTILUS Proboštov</t>
  </si>
  <si>
    <t>DICKIE</t>
  </si>
  <si>
    <t xml:space="preserve">BUDINA </t>
  </si>
  <si>
    <t>Patr</t>
  </si>
  <si>
    <t>131-030</t>
  </si>
  <si>
    <t>BRUMA</t>
  </si>
  <si>
    <t>BILINA</t>
  </si>
  <si>
    <t>Jiří</t>
  </si>
  <si>
    <t>189-019</t>
  </si>
  <si>
    <t>ČESÍLKO Valdice</t>
  </si>
  <si>
    <t>ALASKA</t>
  </si>
  <si>
    <t>HLAVA</t>
  </si>
  <si>
    <t>Petr</t>
  </si>
  <si>
    <t>189 - 001</t>
  </si>
  <si>
    <t>Regatta</t>
  </si>
  <si>
    <t>MAGLOCKÝ</t>
  </si>
  <si>
    <t>Michal</t>
  </si>
  <si>
    <t>520-006</t>
  </si>
  <si>
    <t>BARRAKUDA Nová Ves</t>
  </si>
  <si>
    <t>NEPTUNE</t>
  </si>
  <si>
    <t>DANÍČEK</t>
  </si>
  <si>
    <t>Petr jun.</t>
  </si>
  <si>
    <t>131-077</t>
  </si>
  <si>
    <t>POLICE</t>
  </si>
  <si>
    <t>Vladimír</t>
  </si>
  <si>
    <t>316-018</t>
  </si>
  <si>
    <t>MÜRITZ</t>
  </si>
  <si>
    <t>FRANC</t>
  </si>
  <si>
    <t>Miloš</t>
  </si>
  <si>
    <t>Police n.Met.</t>
  </si>
  <si>
    <t>EDITA</t>
  </si>
  <si>
    <t>Ondřej jun.</t>
  </si>
  <si>
    <t>131-074</t>
  </si>
  <si>
    <t>SALLY-74</t>
  </si>
  <si>
    <t>1:70</t>
  </si>
  <si>
    <t>1:15</t>
  </si>
  <si>
    <t>7-10</t>
  </si>
  <si>
    <t>Soutěž: 50. JABLONECKÁ KOTVA 2017</t>
  </si>
  <si>
    <t>Termín: 26.8.2017</t>
  </si>
  <si>
    <t>NSS - Ajun</t>
  </si>
  <si>
    <t>Poř.</t>
  </si>
  <si>
    <t>Přijmení a jméno</t>
  </si>
  <si>
    <t>Jméno modelu</t>
  </si>
  <si>
    <t>Měřítko</t>
  </si>
  <si>
    <r>
      <t>L</t>
    </r>
    <r>
      <rPr>
        <b/>
        <vertAlign val="subscript"/>
        <sz val="10"/>
        <rFont val="Arial CE"/>
        <family val="2"/>
        <charset val="238"/>
      </rPr>
      <t>KVR</t>
    </r>
  </si>
  <si>
    <t>S</t>
  </si>
  <si>
    <t>V</t>
  </si>
  <si>
    <r>
      <t xml:space="preserve">R </t>
    </r>
    <r>
      <rPr>
        <b/>
        <vertAlign val="subscript"/>
        <sz val="10"/>
        <rFont val="Arial CE"/>
        <family val="2"/>
        <charset val="238"/>
      </rPr>
      <t>log</t>
    </r>
  </si>
  <si>
    <t>Stavební zkouška W</t>
  </si>
  <si>
    <r>
      <t xml:space="preserve">R </t>
    </r>
    <r>
      <rPr>
        <b/>
        <vertAlign val="subscript"/>
        <sz val="10"/>
        <rFont val="Arial CE"/>
        <family val="2"/>
        <charset val="238"/>
      </rPr>
      <t>K</t>
    </r>
  </si>
  <si>
    <t>Dosažený čas T [s]</t>
  </si>
  <si>
    <t>Přepočet Tz [s] na body</t>
  </si>
  <si>
    <t>[mm]</t>
  </si>
  <si>
    <r>
      <t>[m</t>
    </r>
    <r>
      <rPr>
        <b/>
        <vertAlign val="superscript"/>
        <sz val="10"/>
        <rFont val="Arial CE"/>
        <family val="2"/>
        <charset val="238"/>
      </rPr>
      <t>2</t>
    </r>
    <r>
      <rPr>
        <b/>
        <sz val="10"/>
        <rFont val="Arial CE"/>
        <family val="2"/>
        <charset val="238"/>
      </rPr>
      <t>]</t>
    </r>
  </si>
  <si>
    <t>[kg]</t>
  </si>
  <si>
    <t>K=</t>
  </si>
  <si>
    <t>1. j</t>
  </si>
  <si>
    <t>2. j</t>
  </si>
  <si>
    <t>3. j</t>
  </si>
  <si>
    <t>Tz1</t>
  </si>
  <si>
    <t>P1</t>
  </si>
  <si>
    <t>Tz2</t>
  </si>
  <si>
    <t>P2</t>
  </si>
  <si>
    <t>Tz3</t>
  </si>
  <si>
    <t>P3</t>
  </si>
  <si>
    <t>HEINL David</t>
  </si>
  <si>
    <t>ATLANTIS</t>
  </si>
  <si>
    <t>BUDINA Ondřej</t>
  </si>
  <si>
    <t>LEGEND</t>
  </si>
  <si>
    <t>DANÍČEK Petr</t>
  </si>
  <si>
    <t>OCEAN</t>
  </si>
  <si>
    <t>BAŽANT Tibor</t>
  </si>
  <si>
    <t>ILLBRUCK</t>
  </si>
  <si>
    <t>Stavební zkouška</t>
  </si>
  <si>
    <t>Podpis</t>
  </si>
  <si>
    <t>Jízdní zkouška</t>
  </si>
  <si>
    <t>Rozhodčí               1</t>
  </si>
  <si>
    <t>Douša Ladislav</t>
  </si>
  <si>
    <t>Ved. startoviště</t>
  </si>
  <si>
    <t>Rozhodčí</t>
  </si>
  <si>
    <t>Hlavní rozhodčí</t>
  </si>
  <si>
    <t>Holan Otakar</t>
  </si>
  <si>
    <t>CZ-11/A</t>
  </si>
  <si>
    <t>Sekretář</t>
  </si>
  <si>
    <t>Součet bodů</t>
  </si>
  <si>
    <t>Body MiČR</t>
  </si>
  <si>
    <t>Nejhorší jízda</t>
  </si>
  <si>
    <t>NSS - B</t>
  </si>
  <si>
    <t>LUKEŠ Petr</t>
  </si>
  <si>
    <t>Proboštov</t>
  </si>
  <si>
    <t>BETTY Ck 145</t>
  </si>
  <si>
    <t>12,460</t>
  </si>
  <si>
    <t>KROUPA Milan</t>
  </si>
  <si>
    <t>131-011</t>
  </si>
  <si>
    <t xml:space="preserve"> Admiral Jablonec n. N.</t>
  </si>
  <si>
    <t>ELEONORA</t>
  </si>
  <si>
    <t>1:24,6</t>
  </si>
  <si>
    <t>KOPECKÝ Zdeněk</t>
  </si>
  <si>
    <t>101-001</t>
  </si>
  <si>
    <t>Bílá Třemošná</t>
  </si>
  <si>
    <t>DORIAN GRAY</t>
  </si>
  <si>
    <t>Výsledková listina        27.8.2017</t>
  </si>
  <si>
    <t>46. Modrá stuha</t>
  </si>
  <si>
    <t>F2 - B jun.</t>
  </si>
  <si>
    <t>F2 - B+A sen.</t>
  </si>
  <si>
    <t>F2 - C jun.</t>
  </si>
  <si>
    <t>F2 - C sen.</t>
  </si>
  <si>
    <t>NSS - jun+sen.</t>
  </si>
  <si>
    <t>REGATA</t>
  </si>
  <si>
    <t>Čas Tz</t>
  </si>
  <si>
    <r>
      <t xml:space="preserve">R log </t>
    </r>
    <r>
      <rPr>
        <vertAlign val="subscript"/>
        <sz val="10"/>
        <rFont val="Arial CE"/>
        <family val="2"/>
        <charset val="238"/>
      </rPr>
      <t>kor</t>
    </r>
  </si>
  <si>
    <t>mini_eco_expert_juniori</t>
  </si>
  <si>
    <t>Poř. ID       Jméno                            součet kol      | jízda 1     | jízda 2     | jízda 3     | jízda 4     |</t>
  </si>
  <si>
    <t>===========================================================|=============|=============|=============|=============|</t>
  </si>
  <si>
    <t>01   7300779  Jonáš Zítko                        42        10:12.9 | 25  05:07.3 | 16  05:01.3 | 17  05:05.6 |</t>
  </si>
  <si>
    <t>02   1000001  Tibor Bažant                     42          10:15.2 | 01  00:21.7 | 22  05:05.4 | 20  05:09.8 |</t>
  </si>
  <si>
    <t>03   4717454  Petr Daníček                     23         05:09.2 | 00  00:00.0 | 00  00:00.0 | 23  05:09.2 |</t>
  </si>
  <si>
    <t>mini_eco_standard_juniori</t>
  </si>
  <si>
    <t>Poř. ID       Jméno                            součet kol     | jízda 1     | jízda 2     | jízda 3     | jízda 4     |</t>
  </si>
  <si>
    <t>01   7300779  Jonáš Zítko                        52        12:03.8 | 03  06:09.9 | 24  06:02.0 | 28  06:01.8 |</t>
  </si>
  <si>
    <t>02   4717454  Petr Daníček                     48        11:58.6 | 21  05:57.6 | 27  06:01.0 | 21  06:15.6 |</t>
  </si>
  <si>
    <t>03   1000001  Tibor Bažant                     20        06:37.8 | 00  00:00:0 | 01  00:21.2 | 19  06:16.6 |</t>
  </si>
  <si>
    <t>mini_eco_standard_veterani</t>
  </si>
  <si>
    <t>===========================================================|=============|</t>
  </si>
  <si>
    <t>01   0324411  Petr Budina</t>
  </si>
  <si>
    <t xml:space="preserve">               19       05:00.5 | 19  05:00.5 | 14  04:29.8 |</t>
  </si>
  <si>
    <t>02   7300779  Petr Zítko                          19        06:05.2 | 15  05:35.8 | 19  06:05.2 |</t>
  </si>
  <si>
    <t>03   5000005  Pavel Dostál                     16        06:48.2 | 14  06:11.4 | 02  00:36.8 |</t>
  </si>
  <si>
    <t>02/NS</t>
  </si>
</sst>
</file>

<file path=xl/styles.xml><?xml version="1.0" encoding="utf-8"?>
<styleSheet xmlns="http://schemas.openxmlformats.org/spreadsheetml/2006/main">
  <numFmts count="3">
    <numFmt numFmtId="164" formatCode="#,##0.000"/>
    <numFmt numFmtId="165" formatCode="0.000"/>
    <numFmt numFmtId="166" formatCode="0.00000"/>
  </numFmts>
  <fonts count="23">
    <font>
      <sz val="11"/>
      <color theme="1"/>
      <name val="Calibri"/>
      <family val="2"/>
      <charset val="238"/>
      <scheme val="minor"/>
    </font>
    <font>
      <sz val="14"/>
      <name val="Arial CE"/>
      <family val="2"/>
      <charset val="238"/>
    </font>
    <font>
      <b/>
      <sz val="10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16"/>
      <name val="Arial CE"/>
      <family val="2"/>
      <charset val="238"/>
    </font>
    <font>
      <b/>
      <sz val="11"/>
      <name val="Arial CE"/>
      <family val="2"/>
      <charset val="238"/>
    </font>
    <font>
      <b/>
      <vertAlign val="subscript"/>
      <sz val="10"/>
      <name val="Arial CE"/>
      <family val="2"/>
      <charset val="238"/>
    </font>
    <font>
      <b/>
      <vertAlign val="superscript"/>
      <sz val="10"/>
      <name val="Arial CE"/>
      <family val="2"/>
      <charset val="238"/>
    </font>
    <font>
      <sz val="10"/>
      <name val="Arial CE"/>
      <family val="2"/>
    </font>
    <font>
      <sz val="10"/>
      <name val="Arial CE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</font>
    <font>
      <b/>
      <u/>
      <sz val="10"/>
      <name val="Arial CE"/>
      <charset val="238"/>
    </font>
    <font>
      <sz val="9"/>
      <name val="Arial CE"/>
      <family val="2"/>
      <charset val="238"/>
    </font>
    <font>
      <sz val="10"/>
      <name val="Tahoma"/>
      <family val="2"/>
      <charset val="238"/>
    </font>
    <font>
      <b/>
      <sz val="10"/>
      <name val="Tahoma"/>
      <family val="2"/>
      <charset val="238"/>
    </font>
    <font>
      <b/>
      <sz val="10"/>
      <name val="Arial CE"/>
      <charset val="238"/>
    </font>
    <font>
      <sz val="9"/>
      <name val="Arial"/>
      <family val="2"/>
    </font>
    <font>
      <vertAlign val="subscript"/>
      <sz val="10"/>
      <name val="Arial CE"/>
      <family val="2"/>
      <charset val="238"/>
    </font>
    <font>
      <b/>
      <u/>
      <sz val="12"/>
      <color theme="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26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26"/>
      </patternFill>
    </fill>
  </fills>
  <borders count="86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thin">
        <color indexed="64"/>
      </bottom>
      <diagonal/>
    </border>
    <border>
      <left/>
      <right style="medium">
        <color indexed="8"/>
      </right>
      <top style="medium">
        <color indexed="8"/>
      </top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/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8"/>
      </bottom>
      <diagonal/>
    </border>
  </borders>
  <cellStyleXfs count="8">
    <xf numFmtId="0" fontId="0" fillId="0" borderId="0"/>
    <xf numFmtId="0" fontId="10" fillId="0" borderId="0"/>
    <xf numFmtId="0" fontId="11" fillId="0" borderId="0"/>
    <xf numFmtId="0" fontId="12" fillId="0" borderId="0"/>
    <xf numFmtId="0" fontId="11" fillId="0" borderId="0"/>
    <xf numFmtId="0" fontId="11" fillId="0" borderId="0"/>
    <xf numFmtId="0" fontId="11" fillId="0" borderId="0"/>
    <xf numFmtId="0" fontId="11" fillId="0" borderId="0"/>
  </cellStyleXfs>
  <cellXfs count="364">
    <xf numFmtId="0" fontId="0" fillId="0" borderId="0" xfId="0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Font="1"/>
    <xf numFmtId="2" fontId="0" fillId="0" borderId="0" xfId="0" applyNumberFormat="1" applyFont="1"/>
    <xf numFmtId="2" fontId="0" fillId="0" borderId="0" xfId="0" applyNumberFormat="1"/>
    <xf numFmtId="0" fontId="0" fillId="0" borderId="0" xfId="0" applyNumberFormat="1"/>
    <xf numFmtId="0" fontId="2" fillId="0" borderId="0" xfId="0" applyFont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2" xfId="0" applyFont="1" applyBorder="1" applyAlignment="1">
      <alignment horizontal="center"/>
    </xf>
    <xf numFmtId="0" fontId="0" fillId="0" borderId="3" xfId="0" applyFont="1" applyFill="1" applyBorder="1" applyAlignment="1">
      <alignment horizontal="center"/>
    </xf>
    <xf numFmtId="0" fontId="0" fillId="0" borderId="4" xfId="0" applyFont="1" applyBorder="1" applyAlignment="1">
      <alignment horizontal="left"/>
    </xf>
    <xf numFmtId="0" fontId="0" fillId="0" borderId="5" xfId="0" applyFont="1" applyBorder="1" applyAlignment="1">
      <alignment horizontal="left"/>
    </xf>
    <xf numFmtId="49" fontId="0" fillId="0" borderId="1" xfId="0" applyNumberFormat="1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0" borderId="7" xfId="0" applyFont="1" applyBorder="1" applyAlignment="1">
      <alignment horizontal="left"/>
    </xf>
    <xf numFmtId="0" fontId="0" fillId="0" borderId="8" xfId="0" applyFont="1" applyBorder="1" applyAlignment="1">
      <alignment horizontal="left"/>
    </xf>
    <xf numFmtId="0" fontId="0" fillId="0" borderId="6" xfId="0" applyFont="1" applyBorder="1" applyAlignment="1">
      <alignment horizontal="left"/>
    </xf>
    <xf numFmtId="49" fontId="0" fillId="0" borderId="6" xfId="0" applyNumberFormat="1" applyFont="1" applyBorder="1" applyAlignment="1">
      <alignment horizontal="center"/>
    </xf>
    <xf numFmtId="2" fontId="0" fillId="0" borderId="6" xfId="0" applyNumberFormat="1" applyFont="1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0" xfId="0" applyFont="1" applyBorder="1" applyAlignment="1">
      <alignment horizontal="left"/>
    </xf>
    <xf numFmtId="49" fontId="0" fillId="0" borderId="0" xfId="0" applyNumberFormat="1" applyFont="1" applyBorder="1" applyAlignment="1">
      <alignment horizontal="center"/>
    </xf>
    <xf numFmtId="2" fontId="0" fillId="0" borderId="0" xfId="0" applyNumberFormat="1" applyFont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2" fontId="0" fillId="0" borderId="0" xfId="0" applyNumberFormat="1" applyFont="1" applyAlignment="1"/>
    <xf numFmtId="2" fontId="0" fillId="0" borderId="0" xfId="0" applyNumberFormat="1" applyAlignment="1"/>
    <xf numFmtId="0" fontId="0" fillId="0" borderId="0" xfId="0" applyAlignment="1"/>
    <xf numFmtId="0" fontId="0" fillId="0" borderId="2" xfId="0" applyFont="1" applyFill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0" fillId="0" borderId="1" xfId="0" applyFont="1" applyFill="1" applyBorder="1" applyAlignment="1">
      <alignment horizontal="center"/>
    </xf>
    <xf numFmtId="20" fontId="0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NumberFormat="1" applyFont="1" applyBorder="1" applyAlignment="1">
      <alignment horizontal="center"/>
    </xf>
    <xf numFmtId="0" fontId="2" fillId="0" borderId="9" xfId="0" applyFont="1" applyBorder="1" applyAlignment="1"/>
    <xf numFmtId="0" fontId="0" fillId="0" borderId="9" xfId="0" applyBorder="1" applyAlignment="1">
      <alignment horizontal="left"/>
    </xf>
    <xf numFmtId="3" fontId="0" fillId="0" borderId="1" xfId="0" applyNumberFormat="1" applyFont="1" applyBorder="1" applyAlignment="1">
      <alignment horizontal="center"/>
    </xf>
    <xf numFmtId="2" fontId="0" fillId="0" borderId="3" xfId="0" applyNumberFormat="1" applyFont="1" applyFill="1" applyBorder="1" applyAlignment="1">
      <alignment horizontal="center"/>
    </xf>
    <xf numFmtId="0" fontId="0" fillId="0" borderId="0" xfId="0" applyFont="1" applyBorder="1"/>
    <xf numFmtId="2" fontId="0" fillId="0" borderId="0" xfId="0" applyNumberFormat="1" applyFont="1" applyBorder="1"/>
    <xf numFmtId="0" fontId="2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/>
    </xf>
    <xf numFmtId="0" fontId="2" fillId="0" borderId="0" xfId="0" applyNumberFormat="1" applyFont="1" applyBorder="1"/>
    <xf numFmtId="0" fontId="2" fillId="0" borderId="0" xfId="0" applyFont="1" applyBorder="1"/>
    <xf numFmtId="2" fontId="2" fillId="0" borderId="0" xfId="0" applyNumberFormat="1" applyFont="1" applyBorder="1"/>
    <xf numFmtId="0" fontId="4" fillId="0" borderId="0" xfId="0" applyFont="1" applyAlignment="1">
      <alignment horizontal="left"/>
    </xf>
    <xf numFmtId="14" fontId="0" fillId="0" borderId="0" xfId="0" applyNumberFormat="1"/>
    <xf numFmtId="0" fontId="3" fillId="0" borderId="0" xfId="0" applyFont="1" applyBorder="1" applyAlignment="1">
      <alignment horizontal="left"/>
    </xf>
    <xf numFmtId="0" fontId="0" fillId="0" borderId="1" xfId="0" applyFont="1" applyBorder="1" applyAlignment="1">
      <alignment horizontal="center"/>
    </xf>
    <xf numFmtId="0" fontId="2" fillId="0" borderId="9" xfId="0" applyFont="1" applyBorder="1" applyAlignment="1"/>
    <xf numFmtId="0" fontId="0" fillId="0" borderId="10" xfId="0" applyFont="1" applyFill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11" xfId="0" applyFont="1" applyBorder="1" applyAlignment="1">
      <alignment horizontal="left"/>
    </xf>
    <xf numFmtId="20" fontId="0" fillId="0" borderId="11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49" fontId="0" fillId="0" borderId="11" xfId="0" applyNumberFormat="1" applyBorder="1" applyAlignment="1">
      <alignment horizontal="center"/>
    </xf>
    <xf numFmtId="0" fontId="0" fillId="0" borderId="0" xfId="0" applyNumberFormat="1" applyBorder="1"/>
    <xf numFmtId="0" fontId="0" fillId="0" borderId="0" xfId="0" applyBorder="1"/>
    <xf numFmtId="2" fontId="0" fillId="0" borderId="0" xfId="0" applyNumberFormat="1" applyBorder="1"/>
    <xf numFmtId="0" fontId="0" fillId="0" borderId="0" xfId="0" applyFont="1" applyBorder="1" applyAlignment="1">
      <alignment horizontal="center"/>
    </xf>
    <xf numFmtId="0" fontId="0" fillId="0" borderId="0" xfId="0" applyFont="1" applyFill="1" applyBorder="1" applyAlignment="1">
      <alignment horizontal="left"/>
    </xf>
    <xf numFmtId="0" fontId="0" fillId="0" borderId="0" xfId="0" applyBorder="1" applyAlignment="1">
      <alignment horizontal="center"/>
    </xf>
    <xf numFmtId="0" fontId="0" fillId="0" borderId="0" xfId="0" applyNumberFormat="1" applyFont="1" applyBorder="1"/>
    <xf numFmtId="0" fontId="0" fillId="0" borderId="12" xfId="0" applyFont="1" applyBorder="1" applyAlignment="1">
      <alignment horizontal="center"/>
    </xf>
    <xf numFmtId="0" fontId="0" fillId="0" borderId="12" xfId="0" applyFont="1" applyBorder="1" applyAlignment="1">
      <alignment horizontal="left"/>
    </xf>
    <xf numFmtId="20" fontId="0" fillId="0" borderId="12" xfId="0" applyNumberFormat="1" applyFont="1" applyBorder="1" applyAlignment="1">
      <alignment horizontal="center"/>
    </xf>
    <xf numFmtId="2" fontId="0" fillId="0" borderId="12" xfId="0" applyNumberFormat="1" applyFont="1" applyBorder="1" applyAlignment="1">
      <alignment horizontal="center"/>
    </xf>
    <xf numFmtId="0" fontId="0" fillId="0" borderId="10" xfId="0" applyFont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5" fillId="0" borderId="0" xfId="0" applyFont="1" applyAlignment="1"/>
    <xf numFmtId="0" fontId="6" fillId="0" borderId="0" xfId="0" applyFont="1" applyAlignment="1">
      <alignment vertical="center"/>
    </xf>
    <xf numFmtId="0" fontId="7" fillId="0" borderId="0" xfId="0" applyFont="1" applyAlignment="1"/>
    <xf numFmtId="3" fontId="7" fillId="0" borderId="0" xfId="0" applyNumberFormat="1" applyFont="1" applyAlignment="1"/>
    <xf numFmtId="0" fontId="7" fillId="0" borderId="0" xfId="0" applyFont="1" applyFill="1" applyAlignment="1"/>
    <xf numFmtId="0" fontId="0" fillId="0" borderId="0" xfId="0" applyFill="1" applyAlignment="1">
      <alignment horizontal="center"/>
    </xf>
    <xf numFmtId="0" fontId="0" fillId="0" borderId="0" xfId="0" applyFill="1"/>
    <xf numFmtId="0" fontId="7" fillId="0" borderId="0" xfId="0" applyFont="1" applyFill="1" applyAlignment="1">
      <alignment horizontal="right"/>
    </xf>
    <xf numFmtId="0" fontId="7" fillId="0" borderId="0" xfId="0" applyFont="1" applyFill="1" applyAlignment="1">
      <alignment horizontal="center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49" fontId="2" fillId="2" borderId="28" xfId="0" applyNumberFormat="1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 wrapText="1"/>
    </xf>
    <xf numFmtId="0" fontId="2" fillId="2" borderId="29" xfId="0" applyFont="1" applyFill="1" applyBorder="1" applyAlignment="1">
      <alignment horizontal="center" vertical="center" wrapText="1"/>
    </xf>
    <xf numFmtId="49" fontId="2" fillId="2" borderId="30" xfId="0" applyNumberFormat="1" applyFont="1" applyFill="1" applyBorder="1" applyAlignment="1">
      <alignment horizontal="center" vertical="center"/>
    </xf>
    <xf numFmtId="49" fontId="2" fillId="2" borderId="31" xfId="0" applyNumberFormat="1" applyFont="1" applyFill="1" applyBorder="1" applyAlignment="1">
      <alignment horizontal="center" vertical="center"/>
    </xf>
    <xf numFmtId="1" fontId="0" fillId="3" borderId="32" xfId="0" applyNumberFormat="1" applyFill="1" applyBorder="1" applyAlignment="1">
      <alignment horizontal="center" vertical="center"/>
    </xf>
    <xf numFmtId="0" fontId="11" fillId="0" borderId="12" xfId="1" applyFont="1" applyFill="1" applyBorder="1" applyAlignment="1">
      <alignment vertical="center"/>
    </xf>
    <xf numFmtId="0" fontId="11" fillId="0" borderId="12" xfId="0" applyFont="1" applyFill="1" applyBorder="1" applyAlignment="1">
      <alignment horizontal="center" vertical="center"/>
    </xf>
    <xf numFmtId="0" fontId="11" fillId="0" borderId="12" xfId="1" applyFont="1" applyFill="1" applyBorder="1" applyAlignment="1">
      <alignment horizontal="left" vertical="center"/>
    </xf>
    <xf numFmtId="49" fontId="11" fillId="0" borderId="12" xfId="1" applyNumberFormat="1" applyFont="1" applyFill="1" applyBorder="1" applyAlignment="1">
      <alignment horizontal="left" vertical="center"/>
    </xf>
    <xf numFmtId="49" fontId="11" fillId="0" borderId="12" xfId="1" applyNumberFormat="1" applyFont="1" applyFill="1" applyBorder="1" applyAlignment="1">
      <alignment horizontal="center" vertical="center"/>
    </xf>
    <xf numFmtId="3" fontId="12" fillId="0" borderId="12" xfId="2" applyNumberFormat="1" applyFont="1" applyFill="1" applyBorder="1" applyAlignment="1" applyProtection="1">
      <alignment horizontal="center" vertical="center"/>
      <protection locked="0"/>
    </xf>
    <xf numFmtId="164" fontId="12" fillId="0" borderId="12" xfId="2" applyNumberFormat="1" applyFont="1" applyFill="1" applyBorder="1" applyAlignment="1" applyProtection="1">
      <alignment horizontal="center" vertical="center"/>
      <protection locked="0"/>
    </xf>
    <xf numFmtId="4" fontId="12" fillId="0" borderId="12" xfId="2" applyNumberFormat="1" applyFont="1" applyFill="1" applyBorder="1" applyAlignment="1" applyProtection="1">
      <alignment horizontal="center" vertical="center"/>
      <protection locked="0"/>
    </xf>
    <xf numFmtId="165" fontId="12" fillId="0" borderId="28" xfId="0" applyNumberFormat="1" applyFont="1" applyFill="1" applyBorder="1" applyAlignment="1">
      <alignment horizontal="center" vertical="center"/>
    </xf>
    <xf numFmtId="166" fontId="12" fillId="0" borderId="28" xfId="0" applyNumberFormat="1" applyFont="1" applyFill="1" applyBorder="1" applyAlignment="1">
      <alignment horizontal="center" vertical="center"/>
    </xf>
    <xf numFmtId="4" fontId="11" fillId="0" borderId="33" xfId="1" applyNumberFormat="1" applyFont="1" applyFill="1" applyBorder="1" applyAlignment="1">
      <alignment horizontal="center" vertical="center"/>
    </xf>
    <xf numFmtId="2" fontId="12" fillId="0" borderId="34" xfId="3" applyNumberFormat="1" applyFont="1" applyBorder="1" applyAlignment="1">
      <alignment horizontal="center"/>
    </xf>
    <xf numFmtId="165" fontId="12" fillId="0" borderId="35" xfId="0" applyNumberFormat="1" applyFont="1" applyFill="1" applyBorder="1" applyAlignment="1">
      <alignment horizontal="center" vertical="center"/>
    </xf>
    <xf numFmtId="1" fontId="12" fillId="0" borderId="11" xfId="1" applyNumberFormat="1" applyFont="1" applyFill="1" applyBorder="1" applyAlignment="1">
      <alignment horizontal="center" vertical="center"/>
    </xf>
    <xf numFmtId="1" fontId="12" fillId="0" borderId="36" xfId="1" applyNumberFormat="1" applyFont="1" applyFill="1" applyBorder="1" applyAlignment="1">
      <alignment horizontal="center" vertical="center"/>
    </xf>
    <xf numFmtId="1" fontId="12" fillId="0" borderId="37" xfId="0" applyNumberFormat="1" applyFont="1" applyFill="1" applyBorder="1" applyAlignment="1">
      <alignment horizontal="center" vertical="center"/>
    </xf>
    <xf numFmtId="165" fontId="13" fillId="0" borderId="11" xfId="1" applyNumberFormat="1" applyFont="1" applyFill="1" applyBorder="1" applyAlignment="1">
      <alignment horizontal="center" vertical="center"/>
    </xf>
    <xf numFmtId="1" fontId="12" fillId="0" borderId="38" xfId="0" applyNumberFormat="1" applyFont="1" applyBorder="1" applyAlignment="1">
      <alignment horizontal="center" vertical="center"/>
    </xf>
    <xf numFmtId="1" fontId="12" fillId="0" borderId="11" xfId="0" applyNumberFormat="1" applyFont="1" applyBorder="1" applyAlignment="1">
      <alignment horizontal="center" vertical="center"/>
    </xf>
    <xf numFmtId="1" fontId="0" fillId="3" borderId="39" xfId="0" applyNumberFormat="1" applyFill="1" applyBorder="1" applyAlignment="1">
      <alignment horizontal="center" vertical="center"/>
    </xf>
    <xf numFmtId="0" fontId="11" fillId="0" borderId="40" xfId="1" applyFont="1" applyFill="1" applyBorder="1" applyAlignment="1">
      <alignment vertical="center"/>
    </xf>
    <xf numFmtId="0" fontId="11" fillId="0" borderId="11" xfId="0" applyFont="1" applyFill="1" applyBorder="1" applyAlignment="1">
      <alignment vertical="center"/>
    </xf>
    <xf numFmtId="0" fontId="11" fillId="0" borderId="41" xfId="0" applyFont="1" applyFill="1" applyBorder="1" applyAlignment="1">
      <alignment vertical="center"/>
    </xf>
    <xf numFmtId="49" fontId="11" fillId="0" borderId="42" xfId="1" applyNumberFormat="1" applyFont="1" applyFill="1" applyBorder="1" applyAlignment="1">
      <alignment horizontal="center" vertical="center"/>
    </xf>
    <xf numFmtId="3" fontId="12" fillId="0" borderId="42" xfId="2" applyNumberFormat="1" applyFont="1" applyFill="1" applyBorder="1" applyAlignment="1" applyProtection="1">
      <alignment horizontal="center" vertical="center"/>
      <protection locked="0"/>
    </xf>
    <xf numFmtId="164" fontId="12" fillId="0" borderId="42" xfId="2" applyNumberFormat="1" applyFont="1" applyFill="1" applyBorder="1" applyAlignment="1" applyProtection="1">
      <alignment horizontal="center" vertical="center"/>
      <protection locked="0"/>
    </xf>
    <xf numFmtId="4" fontId="12" fillId="0" borderId="40" xfId="2" applyNumberFormat="1" applyFont="1" applyFill="1" applyBorder="1" applyAlignment="1" applyProtection="1">
      <alignment horizontal="center" vertical="center"/>
      <protection locked="0"/>
    </xf>
    <xf numFmtId="1" fontId="0" fillId="3" borderId="43" xfId="0" applyNumberFormat="1" applyFill="1" applyBorder="1" applyAlignment="1">
      <alignment horizontal="center" vertical="center"/>
    </xf>
    <xf numFmtId="0" fontId="11" fillId="0" borderId="44" xfId="1" applyFont="1" applyFill="1" applyBorder="1" applyAlignment="1">
      <alignment vertical="center"/>
    </xf>
    <xf numFmtId="0" fontId="11" fillId="0" borderId="11" xfId="0" applyFont="1" applyBorder="1" applyAlignment="1">
      <alignment horizontal="center"/>
    </xf>
    <xf numFmtId="49" fontId="11" fillId="0" borderId="45" xfId="1" applyNumberFormat="1" applyFont="1" applyFill="1" applyBorder="1" applyAlignment="1">
      <alignment vertical="center"/>
    </xf>
    <xf numFmtId="49" fontId="14" fillId="0" borderId="46" xfId="0" applyNumberFormat="1" applyFont="1" applyFill="1" applyBorder="1" applyAlignment="1" applyProtection="1">
      <alignment horizontal="center"/>
      <protection locked="0"/>
    </xf>
    <xf numFmtId="3" fontId="11" fillId="0" borderId="46" xfId="1" applyNumberFormat="1" applyFont="1" applyFill="1" applyBorder="1" applyAlignment="1">
      <alignment horizontal="center" vertical="center"/>
    </xf>
    <xf numFmtId="164" fontId="11" fillId="0" borderId="46" xfId="1" applyNumberFormat="1" applyFont="1" applyFill="1" applyBorder="1" applyAlignment="1">
      <alignment horizontal="center" vertical="center"/>
    </xf>
    <xf numFmtId="164" fontId="11" fillId="0" borderId="44" xfId="1" applyNumberFormat="1" applyFont="1" applyFill="1" applyBorder="1" applyAlignment="1">
      <alignment horizontal="center" vertical="center"/>
    </xf>
    <xf numFmtId="1" fontId="0" fillId="4" borderId="43" xfId="0" applyNumberForma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45" xfId="1" applyNumberFormat="1" applyFont="1" applyFill="1" applyBorder="1" applyAlignment="1">
      <alignment horizontal="left" vertical="center"/>
    </xf>
    <xf numFmtId="49" fontId="11" fillId="0" borderId="46" xfId="1" applyNumberFormat="1" applyFont="1" applyFill="1" applyBorder="1" applyAlignment="1">
      <alignment horizontal="center" vertical="center"/>
    </xf>
    <xf numFmtId="3" fontId="12" fillId="0" borderId="46" xfId="2" applyNumberFormat="1" applyFont="1" applyFill="1" applyBorder="1" applyAlignment="1" applyProtection="1">
      <alignment horizontal="center" vertical="center"/>
      <protection locked="0"/>
    </xf>
    <xf numFmtId="164" fontId="12" fillId="0" borderId="46" xfId="2" applyNumberFormat="1" applyFont="1" applyFill="1" applyBorder="1" applyAlignment="1" applyProtection="1">
      <alignment horizontal="center" vertical="center"/>
      <protection locked="0"/>
    </xf>
    <xf numFmtId="4" fontId="12" fillId="0" borderId="44" xfId="2" applyNumberFormat="1" applyFont="1" applyFill="1" applyBorder="1" applyAlignment="1" applyProtection="1">
      <alignment horizontal="center" vertical="center"/>
      <protection locked="0"/>
    </xf>
    <xf numFmtId="1" fontId="0" fillId="0" borderId="43" xfId="0" applyNumberFormat="1" applyFill="1" applyBorder="1" applyAlignment="1">
      <alignment horizontal="center" vertical="center"/>
    </xf>
    <xf numFmtId="0" fontId="15" fillId="0" borderId="11" xfId="0" applyFont="1" applyFill="1" applyBorder="1"/>
    <xf numFmtId="0" fontId="0" fillId="0" borderId="47" xfId="4" applyFont="1" applyFill="1" applyBorder="1" applyAlignment="1" applyProtection="1">
      <alignment horizontal="center"/>
      <protection locked="0"/>
    </xf>
    <xf numFmtId="0" fontId="16" fillId="0" borderId="46" xfId="0" applyFont="1" applyFill="1" applyBorder="1" applyAlignment="1">
      <alignment horizontal="left"/>
    </xf>
    <xf numFmtId="0" fontId="0" fillId="0" borderId="11" xfId="0" applyBorder="1" applyAlignment="1">
      <alignment horizontal="center"/>
    </xf>
    <xf numFmtId="0" fontId="0" fillId="0" borderId="46" xfId="0" applyFont="1" applyBorder="1"/>
    <xf numFmtId="49" fontId="0" fillId="0" borderId="12" xfId="4" applyNumberFormat="1" applyFont="1" applyFill="1" applyBorder="1" applyAlignment="1" applyProtection="1">
      <alignment horizontal="center"/>
      <protection locked="0"/>
    </xf>
    <xf numFmtId="49" fontId="0" fillId="0" borderId="11" xfId="4" applyNumberFormat="1" applyFont="1" applyFill="1" applyBorder="1" applyAlignment="1" applyProtection="1">
      <alignment horizontal="center"/>
      <protection locked="0"/>
    </xf>
    <xf numFmtId="1" fontId="0" fillId="0" borderId="39" xfId="0" applyNumberFormat="1" applyFill="1" applyBorder="1" applyAlignment="1">
      <alignment horizontal="center" vertical="center"/>
    </xf>
    <xf numFmtId="49" fontId="11" fillId="0" borderId="41" xfId="1" applyNumberFormat="1" applyFont="1" applyFill="1" applyBorder="1" applyAlignment="1">
      <alignment horizontal="left" vertical="center"/>
    </xf>
    <xf numFmtId="0" fontId="11" fillId="0" borderId="45" xfId="0" applyFont="1" applyFill="1" applyBorder="1" applyAlignment="1">
      <alignment vertical="center"/>
    </xf>
    <xf numFmtId="1" fontId="11" fillId="0" borderId="39" xfId="0" applyNumberFormat="1" applyFont="1" applyFill="1" applyBorder="1" applyAlignment="1">
      <alignment horizontal="center" vertical="center"/>
    </xf>
    <xf numFmtId="0" fontId="11" fillId="0" borderId="48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vertical="center"/>
    </xf>
    <xf numFmtId="0" fontId="11" fillId="0" borderId="11" xfId="1" applyFont="1" applyFill="1" applyBorder="1" applyAlignment="1">
      <alignment vertical="center"/>
    </xf>
    <xf numFmtId="49" fontId="11" fillId="0" borderId="11" xfId="1" applyNumberFormat="1" applyFont="1" applyFill="1" applyBorder="1" applyAlignment="1">
      <alignment horizontal="center" vertical="center"/>
    </xf>
    <xf numFmtId="3" fontId="12" fillId="0" borderId="11" xfId="5" applyNumberFormat="1" applyFont="1" applyFill="1" applyBorder="1" applyAlignment="1" applyProtection="1">
      <alignment horizontal="center" vertical="center"/>
      <protection locked="0"/>
    </xf>
    <xf numFmtId="164" fontId="12" fillId="0" borderId="11" xfId="5" applyNumberFormat="1" applyFont="1" applyFill="1" applyBorder="1" applyAlignment="1" applyProtection="1">
      <alignment horizontal="center" vertical="center"/>
      <protection locked="0"/>
    </xf>
    <xf numFmtId="4" fontId="12" fillId="0" borderId="11" xfId="5" applyNumberFormat="1" applyFont="1" applyFill="1" applyBorder="1" applyAlignment="1" applyProtection="1">
      <alignment horizontal="center" vertical="center"/>
      <protection locked="0"/>
    </xf>
    <xf numFmtId="165" fontId="12" fillId="0" borderId="11" xfId="0" applyNumberFormat="1" applyFont="1" applyFill="1" applyBorder="1" applyAlignment="1">
      <alignment horizontal="center" vertical="center"/>
    </xf>
    <xf numFmtId="166" fontId="12" fillId="0" borderId="11" xfId="0" applyNumberFormat="1" applyFont="1" applyFill="1" applyBorder="1" applyAlignment="1">
      <alignment horizontal="center" vertical="center"/>
    </xf>
    <xf numFmtId="0" fontId="12" fillId="0" borderId="11" xfId="6" applyFont="1" applyFill="1" applyBorder="1" applyAlignment="1">
      <alignment horizontal="center" vertical="center"/>
    </xf>
    <xf numFmtId="0" fontId="12" fillId="0" borderId="38" xfId="6" applyFont="1" applyFill="1" applyBorder="1" applyAlignment="1">
      <alignment horizontal="center" vertical="center"/>
    </xf>
    <xf numFmtId="4" fontId="13" fillId="0" borderId="49" xfId="1" applyNumberFormat="1" applyFont="1" applyFill="1" applyBorder="1" applyAlignment="1">
      <alignment horizontal="center" vertical="center"/>
    </xf>
    <xf numFmtId="1" fontId="11" fillId="0" borderId="50" xfId="0" applyNumberFormat="1" applyFont="1" applyFill="1" applyBorder="1" applyAlignment="1">
      <alignment horizontal="center" vertical="center"/>
    </xf>
    <xf numFmtId="0" fontId="11" fillId="0" borderId="51" xfId="1" applyFont="1" applyFill="1" applyBorder="1" applyAlignment="1">
      <alignment vertical="center"/>
    </xf>
    <xf numFmtId="0" fontId="11" fillId="0" borderId="52" xfId="0" applyFont="1" applyFill="1" applyBorder="1" applyAlignment="1">
      <alignment horizontal="center" vertical="center"/>
    </xf>
    <xf numFmtId="0" fontId="11" fillId="0" borderId="52" xfId="0" applyFont="1" applyFill="1" applyBorder="1" applyAlignment="1">
      <alignment vertical="center"/>
    </xf>
    <xf numFmtId="0" fontId="11" fillId="0" borderId="53" xfId="0" applyFont="1" applyFill="1" applyBorder="1" applyAlignment="1">
      <alignment vertical="center"/>
    </xf>
    <xf numFmtId="49" fontId="11" fillId="0" borderId="52" xfId="1" applyNumberFormat="1" applyFont="1" applyFill="1" applyBorder="1" applyAlignment="1">
      <alignment horizontal="center" vertical="center"/>
    </xf>
    <xf numFmtId="3" fontId="12" fillId="0" borderId="54" xfId="2" applyNumberFormat="1" applyFont="1" applyFill="1" applyBorder="1" applyAlignment="1" applyProtection="1">
      <alignment horizontal="center" vertical="center"/>
      <protection locked="0"/>
    </xf>
    <xf numFmtId="164" fontId="12" fillId="0" borderId="54" xfId="2" applyNumberFormat="1" applyFont="1" applyFill="1" applyBorder="1" applyAlignment="1" applyProtection="1">
      <alignment horizontal="center" vertical="center"/>
      <protection locked="0"/>
    </xf>
    <xf numFmtId="4" fontId="12" fillId="0" borderId="54" xfId="2" applyNumberFormat="1" applyFont="1" applyFill="1" applyBorder="1" applyAlignment="1" applyProtection="1">
      <alignment horizontal="center" vertical="center"/>
      <protection locked="0"/>
    </xf>
    <xf numFmtId="165" fontId="12" fillId="0" borderId="52" xfId="0" applyNumberFormat="1" applyFont="1" applyFill="1" applyBorder="1" applyAlignment="1">
      <alignment horizontal="center" vertical="center"/>
    </xf>
    <xf numFmtId="166" fontId="12" fillId="0" borderId="52" xfId="0" applyNumberFormat="1" applyFont="1" applyFill="1" applyBorder="1" applyAlignment="1">
      <alignment horizontal="center" vertical="center"/>
    </xf>
    <xf numFmtId="0" fontId="12" fillId="0" borderId="52" xfId="6" applyFont="1" applyFill="1" applyBorder="1" applyAlignment="1">
      <alignment horizontal="center" vertical="center"/>
    </xf>
    <xf numFmtId="0" fontId="12" fillId="0" borderId="55" xfId="6" applyFont="1" applyFill="1" applyBorder="1" applyAlignment="1">
      <alignment horizontal="center" vertical="center"/>
    </xf>
    <xf numFmtId="4" fontId="13" fillId="0" borderId="56" xfId="1" applyNumberFormat="1" applyFont="1" applyFill="1" applyBorder="1" applyAlignment="1">
      <alignment horizontal="center" vertical="center"/>
    </xf>
    <xf numFmtId="165" fontId="12" fillId="0" borderId="57" xfId="0" applyNumberFormat="1" applyFont="1" applyFill="1" applyBorder="1" applyAlignment="1">
      <alignment horizontal="center" vertical="center"/>
    </xf>
    <xf numFmtId="1" fontId="12" fillId="0" borderId="52" xfId="1" applyNumberFormat="1" applyFont="1" applyFill="1" applyBorder="1" applyAlignment="1">
      <alignment horizontal="center" vertical="center"/>
    </xf>
    <xf numFmtId="1" fontId="12" fillId="0" borderId="55" xfId="1" applyNumberFormat="1" applyFont="1" applyFill="1" applyBorder="1" applyAlignment="1">
      <alignment horizontal="center" vertical="center"/>
    </xf>
    <xf numFmtId="0" fontId="2" fillId="0" borderId="58" xfId="0" applyFont="1" applyBorder="1"/>
    <xf numFmtId="49" fontId="2" fillId="0" borderId="18" xfId="0" applyNumberFormat="1" applyFont="1" applyBorder="1"/>
    <xf numFmtId="0" fontId="2" fillId="0" borderId="59" xfId="0" applyFont="1" applyBorder="1"/>
    <xf numFmtId="0" fontId="17" fillId="0" borderId="46" xfId="0" applyFont="1" applyBorder="1"/>
    <xf numFmtId="0" fontId="2" fillId="0" borderId="59" xfId="0" applyFont="1" applyBorder="1" applyAlignment="1">
      <alignment horizontal="right"/>
    </xf>
    <xf numFmtId="0" fontId="17" fillId="0" borderId="46" xfId="7" applyFont="1" applyBorder="1"/>
    <xf numFmtId="0" fontId="2" fillId="0" borderId="63" xfId="0" applyFont="1" applyBorder="1"/>
    <xf numFmtId="0" fontId="17" fillId="0" borderId="64" xfId="0" applyFont="1" applyBorder="1"/>
    <xf numFmtId="0" fontId="0" fillId="0" borderId="0" xfId="0" applyAlignment="1">
      <alignment horizontal="center" vertical="center"/>
    </xf>
    <xf numFmtId="165" fontId="13" fillId="0" borderId="35" xfId="0" applyNumberFormat="1" applyFont="1" applyBorder="1" applyAlignment="1">
      <alignment horizontal="center" vertical="center"/>
    </xf>
    <xf numFmtId="1" fontId="13" fillId="0" borderId="36" xfId="0" applyNumberFormat="1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1" fontId="0" fillId="0" borderId="11" xfId="0" applyNumberFormat="1" applyFont="1" applyBorder="1" applyAlignment="1">
      <alignment horizontal="center"/>
    </xf>
    <xf numFmtId="0" fontId="7" fillId="0" borderId="0" xfId="0" applyFont="1" applyFill="1" applyBorder="1" applyAlignment="1"/>
    <xf numFmtId="0" fontId="0" fillId="0" borderId="0" xfId="0" applyFill="1" applyBorder="1" applyAlignment="1">
      <alignment horizontal="center"/>
    </xf>
    <xf numFmtId="0" fontId="0" fillId="0" borderId="0" xfId="0" applyFill="1" applyBorder="1"/>
    <xf numFmtId="0" fontId="7" fillId="0" borderId="0" xfId="0" applyFont="1" applyFill="1" applyBorder="1" applyAlignment="1">
      <alignment horizontal="right"/>
    </xf>
    <xf numFmtId="0" fontId="7" fillId="0" borderId="0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11" fillId="0" borderId="0" xfId="1" applyFont="1" applyFill="1" applyBorder="1" applyAlignment="1">
      <alignment vertical="center"/>
    </xf>
    <xf numFmtId="0" fontId="11" fillId="0" borderId="0" xfId="0" applyFont="1" applyFill="1" applyBorder="1" applyAlignment="1">
      <alignment horizontal="center" vertical="center"/>
    </xf>
    <xf numFmtId="0" fontId="11" fillId="0" borderId="0" xfId="1" applyFont="1" applyFill="1" applyBorder="1" applyAlignment="1">
      <alignment horizontal="left" vertical="center"/>
    </xf>
    <xf numFmtId="49" fontId="11" fillId="0" borderId="0" xfId="1" applyNumberFormat="1" applyFont="1" applyFill="1" applyBorder="1" applyAlignment="1">
      <alignment horizontal="left" vertical="center"/>
    </xf>
    <xf numFmtId="49" fontId="11" fillId="0" borderId="0" xfId="1" applyNumberFormat="1" applyFont="1" applyFill="1" applyBorder="1" applyAlignment="1">
      <alignment horizontal="center" vertical="center"/>
    </xf>
    <xf numFmtId="3" fontId="12" fillId="0" borderId="0" xfId="2" applyNumberFormat="1" applyFont="1" applyFill="1" applyBorder="1" applyAlignment="1" applyProtection="1">
      <alignment horizontal="center" vertical="center"/>
      <protection locked="0"/>
    </xf>
    <xf numFmtId="164" fontId="12" fillId="0" borderId="0" xfId="2" applyNumberFormat="1" applyFont="1" applyFill="1" applyBorder="1" applyAlignment="1" applyProtection="1">
      <alignment horizontal="center" vertical="center"/>
      <protection locked="0"/>
    </xf>
    <xf numFmtId="4" fontId="12" fillId="0" borderId="0" xfId="2" applyNumberFormat="1" applyFont="1" applyFill="1" applyBorder="1" applyAlignment="1" applyProtection="1">
      <alignment horizontal="center" vertical="center"/>
      <protection locked="0"/>
    </xf>
    <xf numFmtId="165" fontId="12" fillId="0" borderId="0" xfId="0" applyNumberFormat="1" applyFont="1" applyFill="1" applyBorder="1" applyAlignment="1">
      <alignment horizontal="center" vertical="center"/>
    </xf>
    <xf numFmtId="166" fontId="12" fillId="0" borderId="0" xfId="0" applyNumberFormat="1" applyFont="1" applyFill="1" applyBorder="1" applyAlignment="1">
      <alignment horizontal="center" vertical="center"/>
    </xf>
    <xf numFmtId="4" fontId="11" fillId="0" borderId="0" xfId="1" applyNumberFormat="1" applyFont="1" applyFill="1" applyBorder="1" applyAlignment="1">
      <alignment horizontal="center" vertical="center"/>
    </xf>
    <xf numFmtId="1" fontId="12" fillId="0" borderId="0" xfId="1" applyNumberFormat="1" applyFont="1" applyFill="1" applyBorder="1" applyAlignment="1">
      <alignment horizontal="center" vertical="center"/>
    </xf>
    <xf numFmtId="1" fontId="12" fillId="0" borderId="0" xfId="0" applyNumberFormat="1" applyFont="1" applyFill="1" applyBorder="1" applyAlignment="1">
      <alignment horizontal="center" vertical="center"/>
    </xf>
    <xf numFmtId="165" fontId="13" fillId="0" borderId="0" xfId="1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vertical="center"/>
    </xf>
    <xf numFmtId="49" fontId="11" fillId="0" borderId="0" xfId="1" applyNumberFormat="1" applyFont="1" applyFill="1" applyBorder="1" applyAlignment="1">
      <alignment vertical="center"/>
    </xf>
    <xf numFmtId="49" fontId="14" fillId="0" borderId="0" xfId="0" applyNumberFormat="1" applyFont="1" applyFill="1" applyBorder="1" applyAlignment="1" applyProtection="1">
      <alignment horizontal="center"/>
      <protection locked="0"/>
    </xf>
    <xf numFmtId="3" fontId="11" fillId="0" borderId="0" xfId="1" applyNumberFormat="1" applyFont="1" applyFill="1" applyBorder="1" applyAlignment="1">
      <alignment horizontal="center" vertical="center"/>
    </xf>
    <xf numFmtId="164" fontId="11" fillId="0" borderId="0" xfId="1" applyNumberFormat="1" applyFont="1" applyFill="1" applyBorder="1" applyAlignment="1">
      <alignment horizontal="center" vertical="center"/>
    </xf>
    <xf numFmtId="1" fontId="11" fillId="0" borderId="0" xfId="0" applyNumberFormat="1" applyFont="1" applyFill="1" applyBorder="1" applyAlignment="1">
      <alignment horizontal="center" vertical="center"/>
    </xf>
    <xf numFmtId="0" fontId="12" fillId="0" borderId="0" xfId="6" applyFont="1" applyFill="1" applyBorder="1" applyAlignment="1">
      <alignment horizontal="center" vertical="center"/>
    </xf>
    <xf numFmtId="4" fontId="13" fillId="0" borderId="0" xfId="1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6" fillId="0" borderId="0" xfId="0" applyFont="1" applyFill="1" applyBorder="1" applyAlignment="1">
      <alignment vertical="center"/>
    </xf>
    <xf numFmtId="3" fontId="7" fillId="0" borderId="0" xfId="0" applyNumberFormat="1" applyFont="1" applyFill="1" applyBorder="1" applyAlignment="1"/>
    <xf numFmtId="0" fontId="2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 wrapText="1"/>
    </xf>
    <xf numFmtId="49" fontId="2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ill="1" applyBorder="1" applyAlignment="1">
      <alignment horizontal="center" vertical="center"/>
    </xf>
    <xf numFmtId="2" fontId="12" fillId="0" borderId="0" xfId="3" applyNumberFormat="1" applyFont="1" applyFill="1" applyBorder="1" applyAlignment="1">
      <alignment horizontal="center"/>
    </xf>
    <xf numFmtId="165" fontId="13" fillId="0" borderId="0" xfId="0" applyNumberFormat="1" applyFont="1" applyFill="1" applyBorder="1" applyAlignment="1">
      <alignment horizontal="center" vertical="center"/>
    </xf>
    <xf numFmtId="1" fontId="13" fillId="0" borderId="0" xfId="0" applyNumberFormat="1" applyFont="1" applyFill="1" applyBorder="1" applyAlignment="1">
      <alignment horizontal="center" vertical="center"/>
    </xf>
    <xf numFmtId="1" fontId="0" fillId="0" borderId="0" xfId="0" applyNumberFormat="1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0" fontId="2" fillId="0" borderId="0" xfId="0" applyFont="1" applyFill="1" applyBorder="1"/>
    <xf numFmtId="49" fontId="2" fillId="0" borderId="0" xfId="0" applyNumberFormat="1" applyFont="1" applyFill="1" applyBorder="1"/>
    <xf numFmtId="0" fontId="17" fillId="0" borderId="0" xfId="0" applyFont="1" applyFill="1" applyBorder="1"/>
    <xf numFmtId="0" fontId="2" fillId="0" borderId="0" xfId="0" applyFont="1" applyFill="1" applyBorder="1" applyAlignment="1">
      <alignment horizontal="right"/>
    </xf>
    <xf numFmtId="0" fontId="17" fillId="0" borderId="0" xfId="7" applyFont="1" applyFill="1" applyBorder="1"/>
    <xf numFmtId="0" fontId="0" fillId="0" borderId="0" xfId="0" applyAlignment="1">
      <alignment vertical="center"/>
    </xf>
    <xf numFmtId="49" fontId="11" fillId="0" borderId="28" xfId="1" applyNumberFormat="1" applyFont="1" applyFill="1" applyBorder="1" applyAlignment="1">
      <alignment horizontal="center" vertical="center"/>
    </xf>
    <xf numFmtId="2" fontId="12" fillId="0" borderId="69" xfId="3" applyNumberFormat="1" applyFont="1" applyBorder="1" applyAlignment="1">
      <alignment horizontal="center"/>
    </xf>
    <xf numFmtId="165" fontId="12" fillId="0" borderId="70" xfId="0" applyNumberFormat="1" applyFont="1" applyFill="1" applyBorder="1" applyAlignment="1">
      <alignment horizontal="center" vertical="center"/>
    </xf>
    <xf numFmtId="1" fontId="12" fillId="0" borderId="71" xfId="1" applyNumberFormat="1" applyFont="1" applyFill="1" applyBorder="1" applyAlignment="1">
      <alignment horizontal="center" vertical="center"/>
    </xf>
    <xf numFmtId="1" fontId="12" fillId="0" borderId="72" xfId="1" applyNumberFormat="1" applyFont="1" applyFill="1" applyBorder="1" applyAlignment="1">
      <alignment horizontal="center" vertical="center"/>
    </xf>
    <xf numFmtId="1" fontId="12" fillId="0" borderId="43" xfId="0" applyNumberFormat="1" applyFont="1" applyFill="1" applyBorder="1" applyAlignment="1">
      <alignment horizontal="center" vertical="center"/>
    </xf>
    <xf numFmtId="1" fontId="13" fillId="0" borderId="72" xfId="0" applyNumberFormat="1" applyFont="1" applyBorder="1" applyAlignment="1">
      <alignment horizontal="center" vertical="center"/>
    </xf>
    <xf numFmtId="0" fontId="11" fillId="0" borderId="28" xfId="1" applyFont="1" applyFill="1" applyBorder="1" applyAlignment="1">
      <alignment vertical="center"/>
    </xf>
    <xf numFmtId="0" fontId="11" fillId="0" borderId="68" xfId="0" applyFont="1" applyFill="1" applyBorder="1" applyAlignment="1">
      <alignment vertical="center"/>
    </xf>
    <xf numFmtId="1" fontId="12" fillId="0" borderId="46" xfId="3" applyNumberFormat="1" applyFont="1" applyFill="1" applyBorder="1" applyAlignment="1">
      <alignment horizontal="center"/>
    </xf>
    <xf numFmtId="4" fontId="12" fillId="0" borderId="46" xfId="2" applyNumberFormat="1" applyFont="1" applyFill="1" applyBorder="1" applyAlignment="1" applyProtection="1">
      <alignment horizontal="center" vertical="center"/>
      <protection locked="0"/>
    </xf>
    <xf numFmtId="165" fontId="12" fillId="0" borderId="45" xfId="0" applyNumberFormat="1" applyFont="1" applyFill="1" applyBorder="1" applyAlignment="1">
      <alignment horizontal="center" vertical="center"/>
    </xf>
    <xf numFmtId="1" fontId="12" fillId="0" borderId="46" xfId="1" applyNumberFormat="1" applyFont="1" applyFill="1" applyBorder="1" applyAlignment="1">
      <alignment horizontal="center" vertical="center"/>
    </xf>
    <xf numFmtId="1" fontId="12" fillId="0" borderId="73" xfId="1" applyNumberFormat="1" applyFont="1" applyFill="1" applyBorder="1" applyAlignment="1">
      <alignment horizontal="center" vertical="center"/>
    </xf>
    <xf numFmtId="1" fontId="13" fillId="0" borderId="73" xfId="0" applyNumberFormat="1" applyFont="1" applyBorder="1" applyAlignment="1">
      <alignment horizontal="center" vertical="center"/>
    </xf>
    <xf numFmtId="0" fontId="0" fillId="0" borderId="42" xfId="0" applyFont="1" applyFill="1" applyBorder="1" applyAlignment="1">
      <alignment horizontal="center"/>
    </xf>
    <xf numFmtId="0" fontId="16" fillId="0" borderId="11" xfId="4" applyFont="1" applyFill="1" applyBorder="1" applyAlignment="1" applyProtection="1">
      <alignment horizontal="center"/>
      <protection locked="0"/>
    </xf>
    <xf numFmtId="3" fontId="12" fillId="0" borderId="11" xfId="2" applyNumberFormat="1" applyFont="1" applyFill="1" applyBorder="1" applyAlignment="1" applyProtection="1">
      <alignment horizontal="center" vertical="center"/>
      <protection locked="0"/>
    </xf>
    <xf numFmtId="164" fontId="12" fillId="0" borderId="11" xfId="2" applyNumberFormat="1" applyFont="1" applyFill="1" applyBorder="1" applyAlignment="1" applyProtection="1">
      <alignment horizontal="center" vertical="center"/>
      <protection locked="0"/>
    </xf>
    <xf numFmtId="4" fontId="12" fillId="0" borderId="11" xfId="2" applyNumberFormat="1" applyFont="1" applyFill="1" applyBorder="1" applyAlignment="1" applyProtection="1">
      <alignment horizontal="center" vertical="center"/>
      <protection locked="0"/>
    </xf>
    <xf numFmtId="0" fontId="0" fillId="0" borderId="11" xfId="0" applyFill="1" applyBorder="1"/>
    <xf numFmtId="0" fontId="14" fillId="5" borderId="11" xfId="4" applyFont="1" applyFill="1" applyBorder="1" applyAlignment="1" applyProtection="1">
      <alignment horizontal="center"/>
      <protection locked="0"/>
    </xf>
    <xf numFmtId="0" fontId="0" fillId="0" borderId="46" xfId="0" applyFill="1" applyBorder="1" applyAlignment="1">
      <alignment horizontal="center"/>
    </xf>
    <xf numFmtId="0" fontId="20" fillId="0" borderId="46" xfId="0" applyFont="1" applyFill="1" applyBorder="1" applyAlignment="1" applyProtection="1">
      <alignment horizontal="center"/>
      <protection locked="0"/>
    </xf>
    <xf numFmtId="0" fontId="0" fillId="0" borderId="11" xfId="0" applyFont="1" applyBorder="1"/>
    <xf numFmtId="3" fontId="14" fillId="5" borderId="74" xfId="4" applyNumberFormat="1" applyFont="1" applyFill="1" applyBorder="1" applyAlignment="1" applyProtection="1">
      <alignment horizontal="center"/>
      <protection locked="0"/>
    </xf>
    <xf numFmtId="49" fontId="14" fillId="5" borderId="46" xfId="4" applyNumberFormat="1" applyFont="1" applyFill="1" applyBorder="1" applyAlignment="1" applyProtection="1">
      <alignment horizontal="center"/>
      <protection locked="0"/>
    </xf>
    <xf numFmtId="0" fontId="0" fillId="0" borderId="26" xfId="0" applyFill="1" applyBorder="1"/>
    <xf numFmtId="0" fontId="0" fillId="0" borderId="79" xfId="0" applyFont="1" applyFill="1" applyBorder="1" applyAlignment="1">
      <alignment horizontal="center" vertical="center"/>
    </xf>
    <xf numFmtId="0" fontId="11" fillId="0" borderId="80" xfId="0" applyFont="1" applyFill="1" applyBorder="1" applyAlignment="1">
      <alignment horizontal="center"/>
    </xf>
    <xf numFmtId="49" fontId="14" fillId="0" borderId="27" xfId="4" applyNumberFormat="1" applyFont="1" applyFill="1" applyBorder="1" applyAlignment="1" applyProtection="1">
      <alignment horizontal="center" vertical="center"/>
      <protection locked="0"/>
    </xf>
    <xf numFmtId="49" fontId="11" fillId="0" borderId="26" xfId="1" applyNumberFormat="1" applyFont="1" applyFill="1" applyBorder="1" applyAlignment="1">
      <alignment horizontal="center" vertical="center"/>
    </xf>
    <xf numFmtId="3" fontId="11" fillId="0" borderId="26" xfId="1" applyNumberFormat="1" applyFont="1" applyFill="1" applyBorder="1" applyAlignment="1">
      <alignment horizontal="center" vertical="center"/>
    </xf>
    <xf numFmtId="164" fontId="11" fillId="0" borderId="26" xfId="1" applyNumberFormat="1" applyFont="1" applyFill="1" applyBorder="1" applyAlignment="1">
      <alignment horizontal="center" vertical="center"/>
    </xf>
    <xf numFmtId="49" fontId="0" fillId="0" borderId="26" xfId="4" applyNumberFormat="1" applyFont="1" applyFill="1" applyBorder="1" applyAlignment="1" applyProtection="1">
      <alignment horizontal="center"/>
      <protection locked="0"/>
    </xf>
    <xf numFmtId="165" fontId="12" fillId="0" borderId="26" xfId="0" applyNumberFormat="1" applyFont="1" applyFill="1" applyBorder="1" applyAlignment="1">
      <alignment horizontal="center" vertical="center"/>
    </xf>
    <xf numFmtId="166" fontId="12" fillId="0" borderId="26" xfId="0" applyNumberFormat="1" applyFont="1" applyFill="1" applyBorder="1" applyAlignment="1">
      <alignment horizontal="center" vertical="center"/>
    </xf>
    <xf numFmtId="0" fontId="2" fillId="2" borderId="81" xfId="0" applyFont="1" applyFill="1" applyBorder="1" applyAlignment="1">
      <alignment horizontal="center" vertical="center" wrapText="1"/>
    </xf>
    <xf numFmtId="0" fontId="2" fillId="2" borderId="82" xfId="0" applyFont="1" applyFill="1" applyBorder="1" applyAlignment="1">
      <alignment horizontal="right" vertical="center" wrapText="1"/>
    </xf>
    <xf numFmtId="0" fontId="2" fillId="2" borderId="83" xfId="0" applyFont="1" applyFill="1" applyBorder="1" applyAlignment="1">
      <alignment horizontal="center" vertical="center" wrapText="1"/>
    </xf>
    <xf numFmtId="4" fontId="11" fillId="0" borderId="84" xfId="1" applyNumberFormat="1" applyFont="1" applyFill="1" applyBorder="1" applyAlignment="1">
      <alignment horizontal="center" vertical="center"/>
    </xf>
    <xf numFmtId="2" fontId="12" fillId="0" borderId="85" xfId="3" applyNumberFormat="1" applyFont="1" applyBorder="1" applyAlignment="1">
      <alignment horizontal="center"/>
    </xf>
    <xf numFmtId="0" fontId="2" fillId="2" borderId="51" xfId="0" applyFont="1" applyFill="1" applyBorder="1" applyAlignment="1">
      <alignment horizontal="right" vertical="center" wrapText="1"/>
    </xf>
    <xf numFmtId="0" fontId="2" fillId="2" borderId="53" xfId="0" applyFont="1" applyFill="1" applyBorder="1" applyAlignment="1">
      <alignment horizontal="center" vertical="center" wrapText="1"/>
    </xf>
    <xf numFmtId="49" fontId="2" fillId="2" borderId="54" xfId="0" applyNumberFormat="1" applyFont="1" applyFill="1" applyBorder="1" applyAlignment="1">
      <alignment horizontal="center" vertical="center"/>
    </xf>
    <xf numFmtId="0" fontId="2" fillId="2" borderId="54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17" fillId="0" borderId="0" xfId="0" applyFont="1" applyFill="1" applyBorder="1"/>
    <xf numFmtId="0" fontId="2" fillId="0" borderId="0" xfId="0" applyFont="1" applyFill="1" applyBorder="1" applyAlignment="1"/>
    <xf numFmtId="0" fontId="17" fillId="0" borderId="0" xfId="0" applyFont="1" applyFill="1" applyBorder="1" applyAlignment="1">
      <alignment vertical="center"/>
    </xf>
    <xf numFmtId="49" fontId="17" fillId="0" borderId="0" xfId="0" applyNumberFormat="1" applyFont="1" applyFill="1" applyBorder="1" applyAlignment="1"/>
    <xf numFmtId="0" fontId="18" fillId="0" borderId="0" xfId="0" applyFont="1" applyFill="1" applyBorder="1"/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49" fontId="2" fillId="0" borderId="0" xfId="0" applyNumberFormat="1" applyFont="1" applyFill="1" applyBorder="1" applyAlignment="1"/>
    <xf numFmtId="0" fontId="0" fillId="0" borderId="1" xfId="0" applyFont="1" applyBorder="1" applyAlignment="1">
      <alignment horizontal="center" vertical="center"/>
    </xf>
    <xf numFmtId="0" fontId="0" fillId="0" borderId="1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 vertical="center"/>
    </xf>
    <xf numFmtId="2" fontId="0" fillId="0" borderId="10" xfId="0" applyNumberFormat="1" applyFont="1" applyBorder="1" applyAlignment="1">
      <alignment horizontal="center" vertical="center"/>
    </xf>
    <xf numFmtId="0" fontId="5" fillId="0" borderId="0" xfId="0" applyFont="1" applyFill="1" applyBorder="1" applyAlignment="1"/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2" fontId="0" fillId="0" borderId="0" xfId="0" applyNumberFormat="1" applyFont="1" applyBorder="1" applyAlignment="1">
      <alignment horizontal="justify" vertical="center"/>
    </xf>
    <xf numFmtId="0" fontId="0" fillId="0" borderId="0" xfId="0" applyFill="1" applyBorder="1" applyAlignment="1">
      <alignment horizontal="center" vertical="center"/>
    </xf>
    <xf numFmtId="0" fontId="6" fillId="0" borderId="0" xfId="0" applyFont="1" applyFill="1" applyBorder="1" applyAlignment="1">
      <alignment vertical="center"/>
    </xf>
    <xf numFmtId="2" fontId="0" fillId="0" borderId="1" xfId="0" applyNumberFormat="1" applyFont="1" applyBorder="1" applyAlignment="1">
      <alignment horizontal="justify" vertical="center"/>
    </xf>
    <xf numFmtId="0" fontId="2" fillId="0" borderId="9" xfId="0" applyFont="1" applyBorder="1" applyAlignment="1"/>
    <xf numFmtId="0" fontId="1" fillId="0" borderId="0" xfId="0" applyFont="1" applyBorder="1" applyAlignment="1"/>
    <xf numFmtId="0" fontId="17" fillId="0" borderId="64" xfId="0" applyFont="1" applyBorder="1"/>
    <xf numFmtId="0" fontId="17" fillId="0" borderId="65" xfId="0" applyFont="1" applyBorder="1"/>
    <xf numFmtId="0" fontId="2" fillId="0" borderId="63" xfId="0" applyFont="1" applyBorder="1" applyAlignment="1"/>
    <xf numFmtId="49" fontId="17" fillId="0" borderId="64" xfId="0" applyNumberFormat="1" applyFont="1" applyBorder="1" applyAlignment="1"/>
    <xf numFmtId="0" fontId="18" fillId="0" borderId="65" xfId="0" applyFont="1" applyBorder="1"/>
    <xf numFmtId="0" fontId="17" fillId="0" borderId="46" xfId="0" applyFont="1" applyBorder="1"/>
    <xf numFmtId="0" fontId="17" fillId="0" borderId="62" xfId="0" applyFont="1" applyBorder="1"/>
    <xf numFmtId="0" fontId="2" fillId="0" borderId="59" xfId="0" applyFont="1" applyBorder="1" applyAlignment="1"/>
    <xf numFmtId="0" fontId="17" fillId="0" borderId="44" xfId="0" applyFont="1" applyBorder="1" applyAlignment="1">
      <alignment vertical="center"/>
    </xf>
    <xf numFmtId="0" fontId="17" fillId="0" borderId="61" xfId="0" applyFont="1" applyBorder="1" applyAlignment="1">
      <alignment vertical="center"/>
    </xf>
    <xf numFmtId="0" fontId="17" fillId="0" borderId="45" xfId="0" applyFont="1" applyBorder="1" applyAlignment="1">
      <alignment vertical="center"/>
    </xf>
    <xf numFmtId="0" fontId="17" fillId="0" borderId="11" xfId="0" applyFont="1" applyBorder="1" applyAlignment="1">
      <alignment vertical="center"/>
    </xf>
    <xf numFmtId="0" fontId="18" fillId="0" borderId="62" xfId="0" applyFont="1" applyBorder="1"/>
    <xf numFmtId="0" fontId="17" fillId="0" borderId="60" xfId="0" applyFont="1" applyBorder="1"/>
    <xf numFmtId="0" fontId="0" fillId="0" borderId="59" xfId="0" applyBorder="1" applyAlignment="1"/>
    <xf numFmtId="49" fontId="17" fillId="0" borderId="46" xfId="0" applyNumberFormat="1" applyFont="1" applyBorder="1" applyAlignment="1"/>
    <xf numFmtId="49" fontId="2" fillId="0" borderId="59" xfId="0" applyNumberFormat="1" applyFont="1" applyBorder="1" applyAlignment="1"/>
    <xf numFmtId="0" fontId="2" fillId="0" borderId="18" xfId="0" applyFont="1" applyBorder="1"/>
    <xf numFmtId="0" fontId="2" fillId="0" borderId="21" xfId="0" applyFont="1" applyBorder="1"/>
    <xf numFmtId="49" fontId="2" fillId="0" borderId="58" xfId="0" applyNumberFormat="1" applyFont="1" applyBorder="1" applyAlignment="1"/>
    <xf numFmtId="49" fontId="2" fillId="0" borderId="18" xfId="0" applyNumberFormat="1" applyFont="1" applyBorder="1" applyAlignment="1"/>
    <xf numFmtId="0" fontId="19" fillId="0" borderId="11" xfId="0" applyFont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21" xfId="0" applyFont="1" applyFill="1" applyBorder="1" applyAlignment="1">
      <alignment horizontal="center" vertical="center" wrapText="1"/>
    </xf>
    <xf numFmtId="0" fontId="2" fillId="2" borderId="22" xfId="0" applyFont="1" applyFill="1" applyBorder="1" applyAlignment="1">
      <alignment horizontal="center" vertical="center" wrapText="1"/>
    </xf>
    <xf numFmtId="0" fontId="2" fillId="2" borderId="23" xfId="0" applyFont="1" applyFill="1" applyBorder="1" applyAlignment="1">
      <alignment horizontal="center" vertical="center"/>
    </xf>
    <xf numFmtId="0" fontId="2" fillId="2" borderId="24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horizontal="center" vertical="center" wrapText="1"/>
    </xf>
    <xf numFmtId="0" fontId="2" fillId="2" borderId="67" xfId="0" applyFont="1" applyFill="1" applyBorder="1" applyAlignment="1">
      <alignment horizontal="center" vertical="center" wrapText="1"/>
    </xf>
    <xf numFmtId="0" fontId="5" fillId="0" borderId="0" xfId="0" applyFont="1" applyAlignment="1"/>
    <xf numFmtId="0" fontId="6" fillId="0" borderId="0" xfId="0" applyFont="1" applyBorder="1" applyAlignment="1">
      <alignment vertical="center"/>
    </xf>
    <xf numFmtId="0" fontId="2" fillId="2" borderId="14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78" xfId="0" applyFont="1" applyFill="1" applyBorder="1" applyAlignment="1">
      <alignment horizontal="center" vertical="center"/>
    </xf>
    <xf numFmtId="0" fontId="17" fillId="0" borderId="75" xfId="0" applyFont="1" applyBorder="1" applyAlignment="1">
      <alignment vertical="center"/>
    </xf>
    <xf numFmtId="0" fontId="17" fillId="0" borderId="76" xfId="0" applyFont="1" applyBorder="1"/>
    <xf numFmtId="0" fontId="17" fillId="0" borderId="61" xfId="0" applyFont="1" applyBorder="1"/>
    <xf numFmtId="0" fontId="17" fillId="0" borderId="77" xfId="0" applyFont="1" applyBorder="1"/>
    <xf numFmtId="0" fontId="0" fillId="0" borderId="1" xfId="0" applyBorder="1"/>
    <xf numFmtId="0" fontId="0" fillId="0" borderId="1" xfId="0" applyFont="1" applyBorder="1"/>
    <xf numFmtId="0" fontId="2" fillId="0" borderId="0" xfId="0" applyNumberFormat="1" applyFont="1" applyBorder="1" applyAlignment="1">
      <alignment horizontal="center"/>
    </xf>
    <xf numFmtId="2" fontId="2" fillId="0" borderId="0" xfId="0" applyNumberFormat="1" applyFont="1" applyBorder="1" applyAlignment="1">
      <alignment horizontal="center"/>
    </xf>
    <xf numFmtId="0" fontId="19" fillId="0" borderId="0" xfId="0" applyFont="1" applyAlignment="1">
      <alignment horizontal="left"/>
    </xf>
    <xf numFmtId="0" fontId="0" fillId="0" borderId="3" xfId="0" applyFont="1" applyFill="1" applyBorder="1" applyAlignment="1">
      <alignment horizontal="left"/>
    </xf>
    <xf numFmtId="2" fontId="0" fillId="0" borderId="1" xfId="0" applyNumberFormat="1" applyFont="1" applyBorder="1"/>
    <xf numFmtId="0" fontId="22" fillId="0" borderId="0" xfId="0" applyFont="1"/>
  </cellXfs>
  <cellStyles count="8">
    <cellStyle name="normální" xfId="0" builtinId="0"/>
    <cellStyle name="normální_borohradekmicr2006" xfId="6"/>
    <cellStyle name="normální_NSS-XX" xfId="3"/>
    <cellStyle name="normální_Prihlaska_ns_excel95" xfId="4"/>
    <cellStyle name="normální_Regatta_vysl" xfId="7"/>
    <cellStyle name="normální_Regatta_vysl_06" xfId="2"/>
    <cellStyle name="normální_Regatta_vysl_06_výsledková listina 2008 - 1 soutěž" xfId="5"/>
    <cellStyle name="normální_St_listiny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243434</xdr:colOff>
      <xdr:row>56</xdr:row>
      <xdr:rowOff>26413</xdr:rowOff>
    </xdr:to>
    <xdr:pic>
      <xdr:nvPicPr>
        <xdr:cNvPr id="2" name="Obrázek 1" descr="Výsledky-Titul KOTVA-STUHA 2017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7558634" cy="1069441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ocuments/KLM/KLM%202017/50.KOTVA+46.STUHA%2026.-27.8.2017/p&#345;ihl&#225;&#353;ky/KOTVA-PROGRAM%20%20NS%20-%20zakladni%20&#8211;%20kopi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zivatel/Documents/KLM/KLM%202017/50.KOTVA+46.STUHA%2026.-27.8.2017/p&#345;ihl&#225;&#353;ky/Stuha-PROGRAM%20%20NS%20-%20zakladni%20&#8211;%20kopie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rezentace-sen"/>
      <sheetName val="Prezentace-jun"/>
      <sheetName val="výsledky"/>
      <sheetName val="Celkem"/>
      <sheetName val="F2A-s"/>
      <sheetName val="F2A-j"/>
      <sheetName val="F2B-s"/>
      <sheetName val="F2B-j"/>
      <sheetName val="F2C-s"/>
      <sheetName val="NOC"/>
      <sheetName val="F4A-s"/>
      <sheetName val="F4A-j"/>
      <sheetName val="F4B-s"/>
      <sheetName val="F4B-j"/>
      <sheetName val="F4C-s"/>
      <sheetName val="F4C-j"/>
      <sheetName val="DS-sen"/>
      <sheetName val="NSS-sen"/>
      <sheetName val="F2-S+ECO"/>
      <sheetName val="NSS-jun"/>
      <sheetName val="Bodování"/>
      <sheetName val="startovné"/>
      <sheetName val="List1"/>
    </sheetNames>
    <sheetDataSet>
      <sheetData sheetId="0">
        <row r="6">
          <cell r="B6" t="str">
            <v>BILINA</v>
          </cell>
          <cell r="C6" t="str">
            <v>Jiří</v>
          </cell>
          <cell r="D6" t="str">
            <v>189-019</v>
          </cell>
          <cell r="E6" t="str">
            <v>ČESÍLKO Valdice</v>
          </cell>
          <cell r="F6" t="str">
            <v>1:70</v>
          </cell>
          <cell r="G6" t="str">
            <v>ALASKA</v>
          </cell>
          <cell r="H6">
            <v>386</v>
          </cell>
          <cell r="I6">
            <v>59</v>
          </cell>
        </row>
        <row r="7">
          <cell r="B7" t="str">
            <v>HANUŠKA</v>
          </cell>
          <cell r="C7" t="str">
            <v>Ladislav</v>
          </cell>
          <cell r="D7" t="str">
            <v>028-001</v>
          </cell>
          <cell r="E7" t="str">
            <v>NAUTILUS Proboštov</v>
          </cell>
          <cell r="F7" t="str">
            <v>1:35</v>
          </cell>
          <cell r="G7" t="str">
            <v>HEROS</v>
          </cell>
          <cell r="H7">
            <v>382</v>
          </cell>
          <cell r="I7">
            <v>2.4</v>
          </cell>
        </row>
        <row r="8">
          <cell r="B8" t="str">
            <v>ŽANTA</v>
          </cell>
          <cell r="C8" t="str">
            <v>Štěpán</v>
          </cell>
          <cell r="D8" t="str">
            <v>131-039</v>
          </cell>
          <cell r="E8" t="str">
            <v>ADMIRAL Jablonec n.N.</v>
          </cell>
          <cell r="F8">
            <v>25</v>
          </cell>
          <cell r="G8" t="str">
            <v>M-600</v>
          </cell>
          <cell r="H8">
            <v>379</v>
          </cell>
        </row>
        <row r="36">
          <cell r="B36" t="str">
            <v>CERHA</v>
          </cell>
          <cell r="C36" t="str">
            <v>Tomáš</v>
          </cell>
          <cell r="D36" t="str">
            <v>079-016</v>
          </cell>
          <cell r="E36" t="str">
            <v>Brandýs n.L.</v>
          </cell>
          <cell r="F36" t="str">
            <v>1:25</v>
          </cell>
          <cell r="G36" t="str">
            <v>SOLA</v>
          </cell>
          <cell r="H36">
            <v>505</v>
          </cell>
          <cell r="I36">
            <v>87</v>
          </cell>
        </row>
        <row r="37">
          <cell r="B37" t="str">
            <v>MAJER</v>
          </cell>
          <cell r="C37" t="str">
            <v>Karel</v>
          </cell>
          <cell r="D37" t="str">
            <v>079-009</v>
          </cell>
          <cell r="E37" t="str">
            <v>Brandýs n.L.</v>
          </cell>
          <cell r="F37">
            <v>35</v>
          </cell>
          <cell r="G37" t="str">
            <v>Stihač ponorek</v>
          </cell>
          <cell r="H37">
            <v>377</v>
          </cell>
          <cell r="I37">
            <v>2.4</v>
          </cell>
        </row>
        <row r="38">
          <cell r="B38" t="str">
            <v>JAKEŠ</v>
          </cell>
          <cell r="C38" t="str">
            <v>Vladimír</v>
          </cell>
          <cell r="D38" t="str">
            <v>316-018</v>
          </cell>
          <cell r="E38" t="str">
            <v xml:space="preserve">Fregata Bakov </v>
          </cell>
          <cell r="F38">
            <v>75</v>
          </cell>
          <cell r="G38" t="str">
            <v>ALBATROS</v>
          </cell>
          <cell r="H38">
            <v>368</v>
          </cell>
          <cell r="I38">
            <v>2.4</v>
          </cell>
        </row>
        <row r="39">
          <cell r="B39" t="str">
            <v>MAJEROVÁ</v>
          </cell>
          <cell r="C39" t="str">
            <v>Dagmar</v>
          </cell>
          <cell r="D39" t="str">
            <v>079-008</v>
          </cell>
          <cell r="E39" t="str">
            <v>Brandýs n.L.</v>
          </cell>
          <cell r="F39" t="str">
            <v>1:33</v>
          </cell>
          <cell r="G39" t="str">
            <v>Pedro Gual</v>
          </cell>
          <cell r="H39">
            <v>358</v>
          </cell>
          <cell r="I39">
            <v>2.4</v>
          </cell>
        </row>
        <row r="40">
          <cell r="B40" t="str">
            <v>CERHA</v>
          </cell>
          <cell r="C40" t="str">
            <v>František</v>
          </cell>
          <cell r="D40" t="str">
            <v>079-005</v>
          </cell>
          <cell r="E40" t="str">
            <v>Brandýs n.L.</v>
          </cell>
          <cell r="F40" t="str">
            <v>1:100</v>
          </cell>
          <cell r="G40" t="str">
            <v>USS KIDD</v>
          </cell>
          <cell r="H40">
            <v>321</v>
          </cell>
          <cell r="I40">
            <v>2.4</v>
          </cell>
        </row>
        <row r="41">
          <cell r="B41" t="str">
            <v>FRANC</v>
          </cell>
          <cell r="C41" t="str">
            <v>Miloš</v>
          </cell>
          <cell r="E41" t="str">
            <v>Police n.Met.</v>
          </cell>
          <cell r="F41" t="str">
            <v>1:30</v>
          </cell>
          <cell r="G41" t="str">
            <v>KLÁRA</v>
          </cell>
          <cell r="H41">
            <v>383</v>
          </cell>
          <cell r="I41">
            <v>2.4</v>
          </cell>
        </row>
        <row r="42">
          <cell r="B42" t="str">
            <v>KUČERA</v>
          </cell>
          <cell r="C42" t="str">
            <v>Jiří</v>
          </cell>
          <cell r="D42" t="str">
            <v>44-129</v>
          </cell>
          <cell r="E42" t="str">
            <v>Jiříkov</v>
          </cell>
          <cell r="G42" t="str">
            <v>monitor</v>
          </cell>
          <cell r="H42">
            <v>392</v>
          </cell>
          <cell r="I42">
            <v>2.4</v>
          </cell>
        </row>
        <row r="43">
          <cell r="B43" t="str">
            <v>KUČERA</v>
          </cell>
          <cell r="C43" t="str">
            <v>Lukáš jun</v>
          </cell>
          <cell r="D43" t="str">
            <v>44-130</v>
          </cell>
          <cell r="E43" t="str">
            <v>Jiříkov</v>
          </cell>
          <cell r="G43" t="str">
            <v>monitor</v>
          </cell>
          <cell r="H43">
            <v>392</v>
          </cell>
          <cell r="I43">
            <v>2.4</v>
          </cell>
        </row>
        <row r="92">
          <cell r="B92" t="str">
            <v xml:space="preserve">KŘEN </v>
          </cell>
          <cell r="C92" t="str">
            <v>Otakar</v>
          </cell>
          <cell r="D92" t="str">
            <v>028-037</v>
          </cell>
          <cell r="E92" t="str">
            <v>NAUTILUS Proboštov</v>
          </cell>
          <cell r="G92" t="str">
            <v>DICKIE</v>
          </cell>
          <cell r="H92">
            <v>390</v>
          </cell>
          <cell r="I92">
            <v>2.4</v>
          </cell>
        </row>
        <row r="93">
          <cell r="B93" t="str">
            <v>KARPATSKÁ</v>
          </cell>
          <cell r="C93" t="str">
            <v>Alena</v>
          </cell>
          <cell r="D93" t="str">
            <v>520-007</v>
          </cell>
          <cell r="E93" t="str">
            <v>Barrakuda  Nová Ves</v>
          </cell>
          <cell r="G93" t="str">
            <v>Polizei</v>
          </cell>
          <cell r="H93">
            <v>360</v>
          </cell>
          <cell r="I93">
            <v>2.4</v>
          </cell>
        </row>
        <row r="94">
          <cell r="B94" t="str">
            <v>VLADYKA</v>
          </cell>
          <cell r="C94" t="str">
            <v>Petr</v>
          </cell>
          <cell r="D94" t="str">
            <v>079-046</v>
          </cell>
          <cell r="E94" t="str">
            <v>Brandýs</v>
          </cell>
          <cell r="F94">
            <v>25</v>
          </cell>
          <cell r="G94" t="str">
            <v>FALKE</v>
          </cell>
          <cell r="H94">
            <v>425</v>
          </cell>
          <cell r="I94">
            <v>81</v>
          </cell>
        </row>
        <row r="95">
          <cell r="B95" t="str">
            <v>JUNGMANN</v>
          </cell>
          <cell r="C95" t="str">
            <v>Jaroslav</v>
          </cell>
          <cell r="D95" t="str">
            <v>028-003</v>
          </cell>
          <cell r="E95" t="str">
            <v>NAUTILUS Proboštov</v>
          </cell>
          <cell r="F95">
            <v>25</v>
          </cell>
          <cell r="G95" t="str">
            <v>TR-586 - vana</v>
          </cell>
          <cell r="H95">
            <v>605</v>
          </cell>
          <cell r="I95">
            <v>2.4</v>
          </cell>
        </row>
        <row r="96">
          <cell r="B96" t="str">
            <v>FRANC</v>
          </cell>
          <cell r="C96" t="str">
            <v>Miloš</v>
          </cell>
          <cell r="E96" t="str">
            <v>Police n.Met.</v>
          </cell>
          <cell r="G96" t="str">
            <v>EDITA</v>
          </cell>
          <cell r="H96">
            <v>342</v>
          </cell>
          <cell r="I96">
            <v>57</v>
          </cell>
        </row>
        <row r="97">
          <cell r="B97" t="str">
            <v>BILINA</v>
          </cell>
          <cell r="C97" t="str">
            <v>Jiří</v>
          </cell>
          <cell r="D97" t="str">
            <v>189-019</v>
          </cell>
          <cell r="E97" t="str">
            <v>ČESÍLKO Valdice</v>
          </cell>
          <cell r="G97" t="str">
            <v>WHITNEY</v>
          </cell>
          <cell r="H97">
            <v>390</v>
          </cell>
          <cell r="I97">
            <v>57</v>
          </cell>
        </row>
        <row r="98">
          <cell r="B98" t="str">
            <v>JAKEŠ</v>
          </cell>
          <cell r="C98" t="str">
            <v>Stanislav</v>
          </cell>
          <cell r="D98" t="str">
            <v>316-016</v>
          </cell>
          <cell r="E98" t="str">
            <v xml:space="preserve">Fregata Bakov </v>
          </cell>
          <cell r="F98" t="str">
            <v>20</v>
          </cell>
          <cell r="G98" t="str">
            <v>XENIE II</v>
          </cell>
          <cell r="H98">
            <v>370</v>
          </cell>
          <cell r="I98">
            <v>2.4</v>
          </cell>
        </row>
        <row r="99">
          <cell r="B99" t="str">
            <v>HLAVA</v>
          </cell>
          <cell r="C99" t="str">
            <v>Petr</v>
          </cell>
          <cell r="D99" t="str">
            <v>189 - 001</v>
          </cell>
          <cell r="E99" t="str">
            <v>ČESÍLKO Valdice</v>
          </cell>
          <cell r="G99" t="str">
            <v>Regatta</v>
          </cell>
          <cell r="H99">
            <v>370</v>
          </cell>
          <cell r="I99">
            <v>2.4</v>
          </cell>
        </row>
        <row r="100">
          <cell r="B100" t="str">
            <v>KARPATSKÝ</v>
          </cell>
          <cell r="C100" t="str">
            <v>Martin</v>
          </cell>
          <cell r="D100" t="str">
            <v>520-001</v>
          </cell>
          <cell r="E100" t="str">
            <v>Barrakuda  Nová Ves</v>
          </cell>
          <cell r="G100" t="str">
            <v>BARRAKUDA</v>
          </cell>
          <cell r="H100">
            <v>390</v>
          </cell>
          <cell r="I100">
            <v>2.4</v>
          </cell>
        </row>
        <row r="101">
          <cell r="B101" t="str">
            <v>MAGLOCKÝ</v>
          </cell>
          <cell r="C101" t="str">
            <v>Michal</v>
          </cell>
          <cell r="D101" t="str">
            <v>520-006</v>
          </cell>
          <cell r="E101" t="str">
            <v>BARRAKUDA Nová Ves</v>
          </cell>
          <cell r="F101" t="str">
            <v>1:50</v>
          </cell>
          <cell r="G101" t="str">
            <v>NEPTUNE</v>
          </cell>
          <cell r="H101">
            <v>340</v>
          </cell>
          <cell r="I101">
            <v>2.4</v>
          </cell>
        </row>
        <row r="102">
          <cell r="B102" t="str">
            <v>RANDA</v>
          </cell>
          <cell r="C102" t="str">
            <v>Vladimír</v>
          </cell>
          <cell r="E102" t="str">
            <v>Žilina</v>
          </cell>
          <cell r="G102" t="str">
            <v>RIVA</v>
          </cell>
          <cell r="H102">
            <v>480</v>
          </cell>
          <cell r="I102">
            <v>2.4</v>
          </cell>
        </row>
        <row r="103">
          <cell r="B103" t="str">
            <v>JAKEŠ</v>
          </cell>
          <cell r="C103" t="str">
            <v>Vladimír</v>
          </cell>
          <cell r="D103" t="str">
            <v>316-018</v>
          </cell>
          <cell r="E103" t="str">
            <v xml:space="preserve">Fregata Bakov </v>
          </cell>
          <cell r="F103" t="str">
            <v>1:15</v>
          </cell>
          <cell r="G103" t="str">
            <v>MÜRITZ</v>
          </cell>
          <cell r="H103">
            <v>420</v>
          </cell>
          <cell r="I103">
            <v>2.4</v>
          </cell>
        </row>
        <row r="104">
          <cell r="B104" t="str">
            <v>KUČERA</v>
          </cell>
          <cell r="C104" t="str">
            <v>Jiří</v>
          </cell>
          <cell r="D104" t="str">
            <v>44-129</v>
          </cell>
          <cell r="E104" t="str">
            <v>Jiříkov</v>
          </cell>
          <cell r="G104" t="str">
            <v>PUMA</v>
          </cell>
          <cell r="H104">
            <v>480</v>
          </cell>
          <cell r="I104">
            <v>2.4</v>
          </cell>
        </row>
        <row r="147">
          <cell r="B147" t="str">
            <v>KARPATSKÝ</v>
          </cell>
          <cell r="C147" t="str">
            <v>Martin</v>
          </cell>
          <cell r="D147" t="str">
            <v>520-001</v>
          </cell>
          <cell r="E147" t="str">
            <v>Barrakuda  Nová Ves</v>
          </cell>
          <cell r="F147" t="str">
            <v>1:30</v>
          </cell>
          <cell r="G147" t="str">
            <v>BOBR</v>
          </cell>
          <cell r="H147">
            <v>440</v>
          </cell>
          <cell r="I147">
            <v>2.4</v>
          </cell>
        </row>
        <row r="148">
          <cell r="B148" t="str">
            <v>KARPATSKÁ</v>
          </cell>
          <cell r="C148" t="str">
            <v>Alena</v>
          </cell>
          <cell r="D148" t="str">
            <v>520-007</v>
          </cell>
          <cell r="E148" t="str">
            <v>Barrakuda  Nová Ves</v>
          </cell>
          <cell r="F148">
            <v>5.5555555555555552E-2</v>
          </cell>
          <cell r="G148" t="str">
            <v>PIPER</v>
          </cell>
          <cell r="H148">
            <v>450</v>
          </cell>
          <cell r="I148">
            <v>2.4</v>
          </cell>
        </row>
        <row r="149">
          <cell r="B149" t="str">
            <v>JAKEŠ</v>
          </cell>
          <cell r="C149" t="str">
            <v>Stanislav</v>
          </cell>
          <cell r="D149" t="str">
            <v>316-016</v>
          </cell>
          <cell r="E149" t="str">
            <v xml:space="preserve">Fregata Bakov </v>
          </cell>
          <cell r="F149" t="str">
            <v>1:48</v>
          </cell>
          <cell r="G149" t="str">
            <v>YORKSHIREMAN</v>
          </cell>
          <cell r="H149">
            <v>440</v>
          </cell>
          <cell r="I149">
            <v>2.4</v>
          </cell>
        </row>
        <row r="150">
          <cell r="B150" t="str">
            <v>BUDINA</v>
          </cell>
          <cell r="C150" t="str">
            <v>Petr</v>
          </cell>
          <cell r="D150" t="str">
            <v>131-030</v>
          </cell>
          <cell r="E150" t="str">
            <v>ADMIRAL Jablonec n.N.</v>
          </cell>
          <cell r="F150" t="str">
            <v>1:43</v>
          </cell>
          <cell r="G150" t="str">
            <v>BRUMA</v>
          </cell>
          <cell r="H150">
            <v>390</v>
          </cell>
          <cell r="I150">
            <v>2.4</v>
          </cell>
        </row>
        <row r="151">
          <cell r="B151" t="str">
            <v>ČENKEI</v>
          </cell>
          <cell r="C151" t="str">
            <v>Jan</v>
          </cell>
          <cell r="D151" t="str">
            <v>520-003</v>
          </cell>
          <cell r="E151" t="str">
            <v>Barrakuda  Nová Ves</v>
          </cell>
          <cell r="F151">
            <v>6.5972222222222224E-2</v>
          </cell>
          <cell r="G151" t="str">
            <v>ARTUR</v>
          </cell>
          <cell r="H151">
            <v>380</v>
          </cell>
          <cell r="I151">
            <v>2.4</v>
          </cell>
        </row>
        <row r="172">
          <cell r="B172" t="str">
            <v>JAKEŠ</v>
          </cell>
          <cell r="C172" t="str">
            <v>Stanislav</v>
          </cell>
          <cell r="D172" t="str">
            <v>316-016</v>
          </cell>
          <cell r="E172" t="str">
            <v xml:space="preserve">Fregata Bakov </v>
          </cell>
          <cell r="F172" t="str">
            <v>1:200</v>
          </cell>
          <cell r="G172" t="str">
            <v>BEZPOKOYNYJ</v>
          </cell>
          <cell r="H172">
            <v>287</v>
          </cell>
          <cell r="I172">
            <v>2.4</v>
          </cell>
        </row>
        <row r="173">
          <cell r="B173" t="str">
            <v>JAKEŠ</v>
          </cell>
          <cell r="C173" t="str">
            <v>Michal-jun.</v>
          </cell>
          <cell r="D173" t="str">
            <v>316-019</v>
          </cell>
          <cell r="E173" t="str">
            <v xml:space="preserve">Fregata Bakov </v>
          </cell>
          <cell r="F173">
            <v>6.5972222222222224E-2</v>
          </cell>
          <cell r="G173" t="str">
            <v>VOSPER</v>
          </cell>
          <cell r="H173">
            <v>372</v>
          </cell>
          <cell r="I173">
            <v>2.4</v>
          </cell>
        </row>
        <row r="222">
          <cell r="B222" t="str">
            <v>ŠRÁMEK</v>
          </cell>
          <cell r="C222" t="str">
            <v>Vladimír</v>
          </cell>
          <cell r="D222" t="str">
            <v>131-014</v>
          </cell>
          <cell r="E222" t="str">
            <v>ADMIRAL Jablonec n.N.</v>
          </cell>
          <cell r="F222" t="str">
            <v>1:10</v>
          </cell>
          <cell r="G222" t="str">
            <v>RENOWN</v>
          </cell>
          <cell r="H222">
            <v>500</v>
          </cell>
        </row>
        <row r="223">
          <cell r="B223" t="str">
            <v>LUKEŠ</v>
          </cell>
          <cell r="C223" t="str">
            <v>Jakub jun.</v>
          </cell>
          <cell r="D223" t="str">
            <v>028-40</v>
          </cell>
          <cell r="E223" t="str">
            <v>Proboštov</v>
          </cell>
          <cell r="F223" t="str">
            <v>1:10</v>
          </cell>
          <cell r="G223" t="str">
            <v>SCHMUGGLER</v>
          </cell>
          <cell r="H223">
            <v>520</v>
          </cell>
        </row>
        <row r="224">
          <cell r="B224" t="str">
            <v xml:space="preserve">KŘEN </v>
          </cell>
          <cell r="C224" t="str">
            <v>Otakar</v>
          </cell>
          <cell r="D224" t="str">
            <v>028-037</v>
          </cell>
          <cell r="E224" t="str">
            <v>NAUTILUS Proboštov</v>
          </cell>
          <cell r="F224" t="str">
            <v>1:30</v>
          </cell>
          <cell r="G224" t="str">
            <v>Gary Gilmore II</v>
          </cell>
          <cell r="H224">
            <v>493</v>
          </cell>
        </row>
        <row r="225">
          <cell r="B225" t="str">
            <v>VORÁČEK</v>
          </cell>
          <cell r="C225" t="str">
            <v>Jiří</v>
          </cell>
          <cell r="D225" t="str">
            <v>511-016</v>
          </cell>
          <cell r="E225" t="str">
            <v>MAJÁK Borovany</v>
          </cell>
          <cell r="G225" t="str">
            <v>BIVOJ</v>
          </cell>
          <cell r="H225">
            <v>300</v>
          </cell>
        </row>
        <row r="226">
          <cell r="B226" t="str">
            <v>KRÄUTER</v>
          </cell>
          <cell r="C226" t="str">
            <v>Ivan</v>
          </cell>
          <cell r="D226" t="str">
            <v>499-016</v>
          </cell>
          <cell r="E226" t="str">
            <v>Olomouc</v>
          </cell>
          <cell r="F226" t="str">
            <v>1:6</v>
          </cell>
          <cell r="G226" t="str">
            <v>LAURA</v>
          </cell>
          <cell r="H226">
            <v>460</v>
          </cell>
        </row>
      </sheetData>
      <sheetData sheetId="1">
        <row r="5">
          <cell r="B5" t="str">
            <v>BUDINA</v>
          </cell>
          <cell r="C5" t="str">
            <v>Vojtěch</v>
          </cell>
          <cell r="D5" t="str">
            <v>131-078</v>
          </cell>
          <cell r="E5" t="str">
            <v>ADMIRAL Jablonec n.N.</v>
          </cell>
          <cell r="F5" t="str">
            <v>1:20</v>
          </cell>
          <cell r="G5" t="str">
            <v>SABRINA</v>
          </cell>
          <cell r="H5">
            <v>398</v>
          </cell>
          <cell r="I5">
            <v>2.4</v>
          </cell>
        </row>
        <row r="6">
          <cell r="B6" t="str">
            <v>BUDINA</v>
          </cell>
          <cell r="C6" t="str">
            <v>Ondřej</v>
          </cell>
          <cell r="D6" t="str">
            <v>131-074</v>
          </cell>
          <cell r="E6" t="str">
            <v>ADMIRAL Jablonec n.N.</v>
          </cell>
          <cell r="F6" t="str">
            <v>1:20</v>
          </cell>
          <cell r="G6" t="str">
            <v>HERCULES</v>
          </cell>
          <cell r="H6">
            <v>375</v>
          </cell>
          <cell r="I6">
            <v>2.4</v>
          </cell>
        </row>
        <row r="7">
          <cell r="B7" t="str">
            <v>ZÍTKO</v>
          </cell>
          <cell r="C7" t="str">
            <v>Jonáš</v>
          </cell>
          <cell r="D7" t="str">
            <v>131-066</v>
          </cell>
          <cell r="E7" t="str">
            <v>ADMIRAL Jablonec n.N.</v>
          </cell>
          <cell r="F7" t="str">
            <v>1:10</v>
          </cell>
          <cell r="G7" t="str">
            <v>PG 117</v>
          </cell>
          <cell r="H7">
            <v>380</v>
          </cell>
          <cell r="I7">
            <v>2.4</v>
          </cell>
        </row>
        <row r="8">
          <cell r="B8" t="str">
            <v>DANÍČEK</v>
          </cell>
          <cell r="C8" t="str">
            <v>Petr</v>
          </cell>
          <cell r="D8" t="str">
            <v>131-077</v>
          </cell>
          <cell r="E8" t="str">
            <v>ADMIRAL Jablonec n.N.</v>
          </cell>
          <cell r="F8" t="str">
            <v>1:50</v>
          </cell>
          <cell r="G8" t="str">
            <v>MONITOR SSSR</v>
          </cell>
          <cell r="H8">
            <v>300</v>
          </cell>
          <cell r="I8">
            <v>2.4</v>
          </cell>
        </row>
        <row r="93">
          <cell r="B93" t="str">
            <v>BAŽANT</v>
          </cell>
          <cell r="C93" t="str">
            <v>Tibor</v>
          </cell>
          <cell r="D93" t="str">
            <v>131-092</v>
          </cell>
          <cell r="E93" t="str">
            <v>ADMIRAL Jablonec n.N.</v>
          </cell>
          <cell r="G93" t="str">
            <v>SALLY</v>
          </cell>
          <cell r="H93">
            <v>356</v>
          </cell>
          <cell r="I93">
            <v>2.4</v>
          </cell>
        </row>
        <row r="94">
          <cell r="B94" t="str">
            <v>JAKEŠ</v>
          </cell>
          <cell r="C94" t="str">
            <v>Michal</v>
          </cell>
          <cell r="D94" t="str">
            <v>316-019</v>
          </cell>
          <cell r="E94" t="str">
            <v>FREGATA  Bakov</v>
          </cell>
          <cell r="F94" t="str">
            <v>1:25</v>
          </cell>
          <cell r="G94" t="str">
            <v>SALLY</v>
          </cell>
          <cell r="H94">
            <v>356</v>
          </cell>
          <cell r="I94">
            <v>2.4</v>
          </cell>
        </row>
        <row r="96">
          <cell r="B96" t="str">
            <v>DANÍČEK</v>
          </cell>
          <cell r="C96" t="str">
            <v>Petr</v>
          </cell>
          <cell r="D96" t="str">
            <v>131-077</v>
          </cell>
          <cell r="E96" t="str">
            <v>ADMIRAL Jablonec n.N.</v>
          </cell>
          <cell r="G96" t="str">
            <v>ADMIRAL</v>
          </cell>
          <cell r="H96">
            <v>357</v>
          </cell>
          <cell r="I96">
            <v>2.4</v>
          </cell>
        </row>
        <row r="97">
          <cell r="B97" t="str">
            <v>BUDINA</v>
          </cell>
          <cell r="C97" t="str">
            <v>Ondřej</v>
          </cell>
          <cell r="D97" t="str">
            <v>131-074</v>
          </cell>
          <cell r="E97" t="str">
            <v>ADMIRAL Jablonec n.N.</v>
          </cell>
          <cell r="G97" t="str">
            <v>SALLY-74</v>
          </cell>
          <cell r="H97">
            <v>357</v>
          </cell>
          <cell r="I97">
            <v>2.4</v>
          </cell>
        </row>
        <row r="98">
          <cell r="B98" t="str">
            <v>HEINL</v>
          </cell>
          <cell r="C98" t="str">
            <v>David</v>
          </cell>
          <cell r="D98" t="str">
            <v>131-088</v>
          </cell>
          <cell r="E98" t="str">
            <v>Admiral Jablonec n.N.</v>
          </cell>
          <cell r="G98" t="str">
            <v>POLICE-88</v>
          </cell>
          <cell r="H98">
            <v>357</v>
          </cell>
          <cell r="I98">
            <v>2.4</v>
          </cell>
        </row>
        <row r="100">
          <cell r="B100" t="str">
            <v>BUDINA</v>
          </cell>
          <cell r="C100" t="str">
            <v>Vojtěch</v>
          </cell>
          <cell r="D100" t="str">
            <v>131-078</v>
          </cell>
          <cell r="E100" t="str">
            <v>ADMIRAL Jablonec n.N.</v>
          </cell>
          <cell r="G100" t="str">
            <v>POLICE-78</v>
          </cell>
          <cell r="H100">
            <v>357</v>
          </cell>
          <cell r="I100">
            <v>2.4</v>
          </cell>
        </row>
        <row r="101">
          <cell r="B101" t="str">
            <v>ZÍTKO</v>
          </cell>
          <cell r="C101" t="str">
            <v>Jonáš</v>
          </cell>
          <cell r="D101" t="str">
            <v>131-066</v>
          </cell>
          <cell r="E101" t="str">
            <v>ADMIRAL Jablonec n.N.</v>
          </cell>
          <cell r="F101" t="str">
            <v>1:25</v>
          </cell>
          <cell r="G101" t="str">
            <v>POLICE</v>
          </cell>
          <cell r="H101">
            <v>357</v>
          </cell>
          <cell r="I101">
            <v>2.4</v>
          </cell>
        </row>
        <row r="102">
          <cell r="B102" t="str">
            <v>VAVŘAČ</v>
          </cell>
          <cell r="C102" t="str">
            <v>Šimon</v>
          </cell>
          <cell r="D102" t="str">
            <v>131-076</v>
          </cell>
          <cell r="E102" t="str">
            <v>ADMIRAL Jablonec n.N.</v>
          </cell>
          <cell r="G102" t="str">
            <v>SALLY 76</v>
          </cell>
          <cell r="H102">
            <v>357</v>
          </cell>
          <cell r="I102">
            <v>2.4</v>
          </cell>
        </row>
        <row r="103">
          <cell r="B103" t="str">
            <v>KUČERA</v>
          </cell>
          <cell r="C103" t="str">
            <v>Lukáš</v>
          </cell>
          <cell r="D103" t="str">
            <v>44-130</v>
          </cell>
          <cell r="E103" t="str">
            <v>Jiříkov</v>
          </cell>
          <cell r="G103" t="str">
            <v>PUMA</v>
          </cell>
          <cell r="H103">
            <v>365</v>
          </cell>
          <cell r="I103">
            <v>2.4</v>
          </cell>
        </row>
        <row r="104">
          <cell r="B104" t="str">
            <v>LAURIN</v>
          </cell>
          <cell r="C104" t="str">
            <v>Tomáš</v>
          </cell>
          <cell r="D104" t="str">
            <v>131-094</v>
          </cell>
          <cell r="E104" t="str">
            <v>ADMIRAL Jablonec n.N.</v>
          </cell>
          <cell r="G104" t="str">
            <v>SALLY</v>
          </cell>
          <cell r="H104">
            <v>357</v>
          </cell>
          <cell r="I104">
            <v>2.4</v>
          </cell>
        </row>
        <row r="149">
          <cell r="B149" t="str">
            <v>JAKEŠ</v>
          </cell>
          <cell r="C149" t="str">
            <v>Michal</v>
          </cell>
          <cell r="D149" t="str">
            <v>316-019</v>
          </cell>
          <cell r="E149" t="str">
            <v xml:space="preserve">Fregata Bakov </v>
          </cell>
          <cell r="F149">
            <v>6.9444444444444434E-2</v>
          </cell>
          <cell r="G149" t="str">
            <v>TORBEN</v>
          </cell>
          <cell r="H149">
            <v>425</v>
          </cell>
          <cell r="I149">
            <v>2.4</v>
          </cell>
        </row>
        <row r="150">
          <cell r="B150" t="str">
            <v>BAŽANT</v>
          </cell>
          <cell r="C150" t="str">
            <v>Tibor</v>
          </cell>
          <cell r="D150" t="str">
            <v>131-092</v>
          </cell>
          <cell r="E150" t="str">
            <v>Admiral Jablonec n.N.</v>
          </cell>
          <cell r="F150" t="str">
            <v>1:20</v>
          </cell>
          <cell r="G150" t="str">
            <v>BREMEN</v>
          </cell>
          <cell r="H150">
            <v>485</v>
          </cell>
          <cell r="I150">
            <v>2.4</v>
          </cell>
        </row>
        <row r="151">
          <cell r="B151" t="str">
            <v>HEINL</v>
          </cell>
          <cell r="C151" t="str">
            <v>David</v>
          </cell>
          <cell r="D151" t="str">
            <v>131-088</v>
          </cell>
          <cell r="E151" t="str">
            <v>Admiral Jablonec n.N.</v>
          </cell>
          <cell r="F151" t="str">
            <v>1:50</v>
          </cell>
          <cell r="G151" t="str">
            <v>BANCKERT</v>
          </cell>
          <cell r="H151">
            <v>363</v>
          </cell>
          <cell r="I151">
            <v>57</v>
          </cell>
        </row>
        <row r="226">
          <cell r="B226" t="str">
            <v>RANDA</v>
          </cell>
          <cell r="C226" t="str">
            <v>Vladimír</v>
          </cell>
          <cell r="E226" t="str">
            <v>Žilina</v>
          </cell>
          <cell r="G226" t="str">
            <v>U-47</v>
          </cell>
          <cell r="H226">
            <v>320</v>
          </cell>
        </row>
        <row r="227">
          <cell r="B227" t="str">
            <v>MOKRÝ</v>
          </cell>
          <cell r="C227" t="str">
            <v>Brubo</v>
          </cell>
          <cell r="E227" t="str">
            <v>Žilina</v>
          </cell>
          <cell r="G227" t="str">
            <v>U-540</v>
          </cell>
        </row>
        <row r="228">
          <cell r="B228" t="str">
            <v>RANDA</v>
          </cell>
          <cell r="C228" t="str">
            <v>Vladimír</v>
          </cell>
          <cell r="E228" t="str">
            <v>Žilina</v>
          </cell>
          <cell r="G228" t="str">
            <v>U-55</v>
          </cell>
        </row>
      </sheetData>
      <sheetData sheetId="2" refreshError="1"/>
      <sheetData sheetId="3" refreshError="1"/>
      <sheetData sheetId="4">
        <row r="8">
          <cell r="U8">
            <v>94</v>
          </cell>
          <cell r="V8">
            <v>93</v>
          </cell>
        </row>
        <row r="9">
          <cell r="U9">
            <v>94</v>
          </cell>
        </row>
        <row r="10">
          <cell r="U10">
            <v>48</v>
          </cell>
        </row>
        <row r="11">
          <cell r="U11">
            <v>98</v>
          </cell>
          <cell r="V11">
            <v>93.33</v>
          </cell>
        </row>
        <row r="12">
          <cell r="U12">
            <v>100</v>
          </cell>
        </row>
        <row r="13">
          <cell r="U13">
            <v>98</v>
          </cell>
        </row>
        <row r="14">
          <cell r="U14">
            <v>100</v>
          </cell>
          <cell r="V14">
            <v>85</v>
          </cell>
        </row>
        <row r="15">
          <cell r="U15">
            <v>87</v>
          </cell>
        </row>
        <row r="16">
          <cell r="U16">
            <v>94</v>
          </cell>
        </row>
      </sheetData>
      <sheetData sheetId="5">
        <row r="5">
          <cell r="U5">
            <v>86</v>
          </cell>
          <cell r="V5">
            <v>82</v>
          </cell>
        </row>
        <row r="6">
          <cell r="U6">
            <v>83</v>
          </cell>
        </row>
        <row r="7">
          <cell r="U7">
            <v>88</v>
          </cell>
        </row>
        <row r="8">
          <cell r="U8">
            <v>88</v>
          </cell>
          <cell r="V8">
            <v>91.67</v>
          </cell>
        </row>
        <row r="9">
          <cell r="U9">
            <v>92</v>
          </cell>
        </row>
        <row r="10">
          <cell r="U10">
            <v>93</v>
          </cell>
        </row>
        <row r="11">
          <cell r="U11">
            <v>92</v>
          </cell>
          <cell r="V11">
            <v>79</v>
          </cell>
        </row>
        <row r="12">
          <cell r="U12">
            <v>94</v>
          </cell>
        </row>
        <row r="13">
          <cell r="U13">
            <v>98</v>
          </cell>
        </row>
        <row r="14">
          <cell r="U14">
            <v>100</v>
          </cell>
          <cell r="V14">
            <v>85.33</v>
          </cell>
        </row>
        <row r="15">
          <cell r="U15">
            <v>100</v>
          </cell>
        </row>
        <row r="16">
          <cell r="U16">
            <v>98</v>
          </cell>
        </row>
      </sheetData>
      <sheetData sheetId="6">
        <row r="8">
          <cell r="U8">
            <v>79</v>
          </cell>
          <cell r="V8">
            <v>79</v>
          </cell>
        </row>
        <row r="9">
          <cell r="U9">
            <v>30</v>
          </cell>
        </row>
        <row r="10">
          <cell r="U10">
            <v>0</v>
          </cell>
        </row>
        <row r="11">
          <cell r="U11">
            <v>93</v>
          </cell>
          <cell r="V11">
            <v>94.67</v>
          </cell>
        </row>
        <row r="12">
          <cell r="U12">
            <v>98</v>
          </cell>
        </row>
        <row r="13">
          <cell r="U13">
            <v>91</v>
          </cell>
        </row>
        <row r="14">
          <cell r="U14">
            <v>88</v>
          </cell>
          <cell r="V14">
            <v>85.33</v>
          </cell>
        </row>
        <row r="15">
          <cell r="U15">
            <v>90</v>
          </cell>
        </row>
        <row r="16">
          <cell r="U16">
            <v>78</v>
          </cell>
        </row>
        <row r="17">
          <cell r="U17">
            <v>88</v>
          </cell>
          <cell r="V17">
            <v>90.33</v>
          </cell>
        </row>
        <row r="18">
          <cell r="U18">
            <v>78</v>
          </cell>
        </row>
        <row r="19">
          <cell r="U19">
            <v>82</v>
          </cell>
        </row>
        <row r="20">
          <cell r="U20">
            <v>69</v>
          </cell>
          <cell r="V20">
            <v>91</v>
          </cell>
        </row>
        <row r="21">
          <cell r="U21">
            <v>89</v>
          </cell>
        </row>
        <row r="22">
          <cell r="U22">
            <v>86</v>
          </cell>
        </row>
        <row r="23">
          <cell r="U23">
            <v>90</v>
          </cell>
          <cell r="V23">
            <v>87</v>
          </cell>
        </row>
        <row r="24">
          <cell r="U24">
            <v>78</v>
          </cell>
        </row>
        <row r="25">
          <cell r="U25">
            <v>83</v>
          </cell>
        </row>
        <row r="26">
          <cell r="U26">
            <v>100</v>
          </cell>
          <cell r="V26">
            <v>77</v>
          </cell>
        </row>
        <row r="27">
          <cell r="U27">
            <v>87</v>
          </cell>
        </row>
        <row r="28">
          <cell r="U28">
            <v>98</v>
          </cell>
        </row>
        <row r="39">
          <cell r="U39">
            <v>75</v>
          </cell>
        </row>
        <row r="40">
          <cell r="U40">
            <v>88</v>
          </cell>
        </row>
        <row r="41">
          <cell r="U41">
            <v>88</v>
          </cell>
        </row>
      </sheetData>
      <sheetData sheetId="7" refreshError="1"/>
      <sheetData sheetId="8" refreshError="1"/>
      <sheetData sheetId="9" refreshError="1"/>
      <sheetData sheetId="10">
        <row r="5">
          <cell r="U5">
            <v>94</v>
          </cell>
        </row>
        <row r="6">
          <cell r="U6">
            <v>96</v>
          </cell>
        </row>
        <row r="7">
          <cell r="U7">
            <v>89</v>
          </cell>
        </row>
        <row r="8">
          <cell r="U8">
            <v>87</v>
          </cell>
        </row>
        <row r="9">
          <cell r="U9">
            <v>84</v>
          </cell>
        </row>
        <row r="10">
          <cell r="U10">
            <v>89</v>
          </cell>
        </row>
        <row r="11">
          <cell r="U11">
            <v>90</v>
          </cell>
        </row>
        <row r="12">
          <cell r="U12">
            <v>95</v>
          </cell>
        </row>
        <row r="13">
          <cell r="U13">
            <v>95</v>
          </cell>
        </row>
        <row r="14">
          <cell r="U14">
            <v>87</v>
          </cell>
        </row>
        <row r="15">
          <cell r="U15">
            <v>98</v>
          </cell>
        </row>
        <row r="16">
          <cell r="U16">
            <v>100</v>
          </cell>
        </row>
        <row r="17">
          <cell r="U17">
            <v>95</v>
          </cell>
        </row>
        <row r="18">
          <cell r="U18">
            <v>90</v>
          </cell>
        </row>
        <row r="19">
          <cell r="U19">
            <v>92</v>
          </cell>
        </row>
        <row r="20">
          <cell r="U20">
            <v>95</v>
          </cell>
        </row>
        <row r="21">
          <cell r="U21">
            <v>100</v>
          </cell>
        </row>
        <row r="22">
          <cell r="U22">
            <v>93</v>
          </cell>
        </row>
        <row r="23">
          <cell r="U23">
            <v>100</v>
          </cell>
        </row>
        <row r="24">
          <cell r="U24">
            <v>100</v>
          </cell>
        </row>
        <row r="25">
          <cell r="U25">
            <v>100</v>
          </cell>
        </row>
        <row r="26">
          <cell r="U26">
            <v>100</v>
          </cell>
        </row>
        <row r="27">
          <cell r="U27">
            <v>98</v>
          </cell>
        </row>
        <row r="28">
          <cell r="U28">
            <v>100</v>
          </cell>
        </row>
        <row r="40">
          <cell r="U40">
            <v>89</v>
          </cell>
        </row>
        <row r="41">
          <cell r="U41">
            <v>100</v>
          </cell>
        </row>
        <row r="42">
          <cell r="U42">
            <v>100</v>
          </cell>
        </row>
        <row r="43">
          <cell r="U43">
            <v>83</v>
          </cell>
        </row>
        <row r="44">
          <cell r="U44">
            <v>92</v>
          </cell>
        </row>
        <row r="45">
          <cell r="U45">
            <v>88</v>
          </cell>
        </row>
        <row r="46">
          <cell r="U46">
            <v>77</v>
          </cell>
        </row>
        <row r="47">
          <cell r="U47">
            <v>82</v>
          </cell>
        </row>
        <row r="48">
          <cell r="U48">
            <v>82</v>
          </cell>
        </row>
        <row r="49">
          <cell r="U49">
            <v>84</v>
          </cell>
        </row>
        <row r="50">
          <cell r="U50">
            <v>89</v>
          </cell>
        </row>
        <row r="51">
          <cell r="U51">
            <v>88</v>
          </cell>
        </row>
        <row r="52">
          <cell r="U52">
            <v>95</v>
          </cell>
        </row>
        <row r="53">
          <cell r="U53">
            <v>95</v>
          </cell>
        </row>
        <row r="54">
          <cell r="U54">
            <v>86</v>
          </cell>
        </row>
      </sheetData>
      <sheetData sheetId="11" refreshError="1"/>
      <sheetData sheetId="12">
        <row r="5">
          <cell r="U5">
            <v>100</v>
          </cell>
          <cell r="V5">
            <v>87.67</v>
          </cell>
        </row>
        <row r="6">
          <cell r="U6">
            <v>100</v>
          </cell>
        </row>
        <row r="7">
          <cell r="U7">
            <v>90</v>
          </cell>
        </row>
        <row r="8">
          <cell r="U8">
            <v>89</v>
          </cell>
          <cell r="V8">
            <v>86.33</v>
          </cell>
        </row>
        <row r="9">
          <cell r="U9">
            <v>86</v>
          </cell>
        </row>
        <row r="10">
          <cell r="U10">
            <v>89</v>
          </cell>
        </row>
        <row r="11">
          <cell r="U11">
            <v>100</v>
          </cell>
          <cell r="V11">
            <v>93</v>
          </cell>
        </row>
        <row r="12">
          <cell r="U12">
            <v>100</v>
          </cell>
        </row>
        <row r="13">
          <cell r="U13">
            <v>98</v>
          </cell>
        </row>
        <row r="14">
          <cell r="U14">
            <v>98</v>
          </cell>
          <cell r="V14">
            <v>89.67</v>
          </cell>
        </row>
        <row r="15">
          <cell r="U15">
            <v>94</v>
          </cell>
        </row>
        <row r="16">
          <cell r="U16">
            <v>98</v>
          </cell>
        </row>
        <row r="17">
          <cell r="U17">
            <v>89</v>
          </cell>
          <cell r="V17">
            <v>79</v>
          </cell>
        </row>
        <row r="18">
          <cell r="U18">
            <v>89</v>
          </cell>
        </row>
        <row r="19">
          <cell r="U19">
            <v>88</v>
          </cell>
        </row>
      </sheetData>
      <sheetData sheetId="13">
        <row r="8">
          <cell r="U8">
            <v>98</v>
          </cell>
          <cell r="V8">
            <v>87.67</v>
          </cell>
        </row>
        <row r="9">
          <cell r="U9">
            <v>100</v>
          </cell>
        </row>
        <row r="10">
          <cell r="U10">
            <v>98</v>
          </cell>
        </row>
        <row r="11">
          <cell r="U11">
            <v>85</v>
          </cell>
          <cell r="V11">
            <v>87</v>
          </cell>
        </row>
        <row r="12">
          <cell r="U12">
            <v>94</v>
          </cell>
        </row>
        <row r="13">
          <cell r="U13">
            <v>94</v>
          </cell>
        </row>
        <row r="14">
          <cell r="U14">
            <v>94</v>
          </cell>
          <cell r="V14">
            <v>91</v>
          </cell>
        </row>
        <row r="15">
          <cell r="U15">
            <v>93</v>
          </cell>
        </row>
        <row r="16">
          <cell r="U16">
            <v>100</v>
          </cell>
        </row>
      </sheetData>
      <sheetData sheetId="14">
        <row r="8">
          <cell r="U8">
            <v>94</v>
          </cell>
          <cell r="V8">
            <v>95.67</v>
          </cell>
        </row>
        <row r="9">
          <cell r="U9">
            <v>94</v>
          </cell>
        </row>
        <row r="10">
          <cell r="U10">
            <v>100</v>
          </cell>
        </row>
        <row r="11">
          <cell r="U11">
            <v>100</v>
          </cell>
          <cell r="V11">
            <v>92.33</v>
          </cell>
        </row>
        <row r="12">
          <cell r="U12">
            <v>92</v>
          </cell>
        </row>
        <row r="13">
          <cell r="U13">
            <v>98</v>
          </cell>
        </row>
      </sheetData>
      <sheetData sheetId="15" refreshError="1"/>
      <sheetData sheetId="16">
        <row r="5">
          <cell r="U5">
            <v>94</v>
          </cell>
          <cell r="V5">
            <v>89</v>
          </cell>
        </row>
        <row r="6">
          <cell r="U6">
            <v>88</v>
          </cell>
        </row>
        <row r="7">
          <cell r="U7">
            <v>89</v>
          </cell>
          <cell r="V7">
            <v>94</v>
          </cell>
        </row>
        <row r="8">
          <cell r="U8">
            <v>76</v>
          </cell>
          <cell r="V8">
            <v>93.67</v>
          </cell>
        </row>
        <row r="9">
          <cell r="U9">
            <v>94</v>
          </cell>
        </row>
        <row r="10">
          <cell r="U10">
            <v>94</v>
          </cell>
          <cell r="V10">
            <v>94.33</v>
          </cell>
        </row>
        <row r="11">
          <cell r="U11">
            <v>98</v>
          </cell>
          <cell r="V11">
            <v>89.67</v>
          </cell>
        </row>
        <row r="12">
          <cell r="U12">
            <v>94</v>
          </cell>
        </row>
        <row r="13">
          <cell r="U13">
            <v>94</v>
          </cell>
          <cell r="V13">
            <v>70.33</v>
          </cell>
        </row>
        <row r="14">
          <cell r="U14">
            <v>93</v>
          </cell>
          <cell r="V14">
            <v>87</v>
          </cell>
        </row>
        <row r="15">
          <cell r="U15">
            <v>91</v>
          </cell>
        </row>
        <row r="16">
          <cell r="U16">
            <v>88</v>
          </cell>
          <cell r="V16">
            <v>93.66</v>
          </cell>
        </row>
        <row r="17">
          <cell r="U17">
            <v>88</v>
          </cell>
          <cell r="V17">
            <v>86</v>
          </cell>
        </row>
        <row r="18">
          <cell r="U18">
            <v>89</v>
          </cell>
        </row>
        <row r="19">
          <cell r="U19">
            <v>89</v>
          </cell>
          <cell r="V19">
            <v>92</v>
          </cell>
        </row>
      </sheetData>
      <sheetData sheetId="17">
        <row r="6">
          <cell r="M6">
            <v>94</v>
          </cell>
        </row>
      </sheetData>
      <sheetData sheetId="18">
        <row r="5">
          <cell r="U5">
            <v>74</v>
          </cell>
          <cell r="V5">
            <v>92</v>
          </cell>
        </row>
        <row r="6">
          <cell r="U6">
            <v>92</v>
          </cell>
        </row>
        <row r="7">
          <cell r="U7">
            <v>0</v>
          </cell>
        </row>
        <row r="8">
          <cell r="V8">
            <v>90</v>
          </cell>
        </row>
        <row r="11">
          <cell r="V11">
            <v>89</v>
          </cell>
        </row>
      </sheetData>
      <sheetData sheetId="19">
        <row r="6">
          <cell r="N6">
            <v>0.88777675045194304</v>
          </cell>
        </row>
      </sheetData>
      <sheetData sheetId="20" refreshError="1"/>
      <sheetData sheetId="21" refreshError="1"/>
      <sheetData sheetId="2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Prezentace-sen"/>
      <sheetName val="Prezentace-jun"/>
      <sheetName val="výsledky"/>
      <sheetName val="Celkem"/>
      <sheetName val="F2A-s"/>
      <sheetName val="F2A-j"/>
      <sheetName val="F2B-s"/>
      <sheetName val="F2B-j"/>
      <sheetName val="F2C-s"/>
      <sheetName val="F2C-j"/>
      <sheetName val="F4A-s"/>
      <sheetName val="F4A-j"/>
      <sheetName val="F4B-s"/>
      <sheetName val="F4B-j"/>
      <sheetName val="F4C-s"/>
      <sheetName val="F4C-j"/>
      <sheetName val="DS-sen"/>
      <sheetName val="NSS-sen"/>
      <sheetName val="F2-S+ECO"/>
      <sheetName val="NSS-jun"/>
      <sheetName val="Bodování"/>
      <sheetName val="startovné"/>
      <sheetName val="List1"/>
    </sheetNames>
    <sheetDataSet>
      <sheetData sheetId="0">
        <row r="6">
          <cell r="B6" t="str">
            <v>BILINA</v>
          </cell>
          <cell r="C6" t="str">
            <v>Jiří</v>
          </cell>
          <cell r="D6" t="str">
            <v>189-019</v>
          </cell>
          <cell r="E6" t="str">
            <v>ČESÍLKO Valdice</v>
          </cell>
          <cell r="F6" t="str">
            <v>1:70</v>
          </cell>
          <cell r="G6" t="str">
            <v>ALASKA</v>
          </cell>
          <cell r="H6">
            <v>386</v>
          </cell>
          <cell r="I6">
            <v>59</v>
          </cell>
        </row>
        <row r="7">
          <cell r="B7" t="str">
            <v>ŽANTA</v>
          </cell>
          <cell r="C7" t="str">
            <v>Štěpán</v>
          </cell>
          <cell r="D7" t="str">
            <v>131-039</v>
          </cell>
          <cell r="E7" t="str">
            <v>ADMIRAL Jablonec n.N.</v>
          </cell>
          <cell r="F7">
            <v>25</v>
          </cell>
          <cell r="G7" t="str">
            <v>M-600</v>
          </cell>
          <cell r="H7">
            <v>379</v>
          </cell>
          <cell r="I7">
            <v>2.4</v>
          </cell>
        </row>
        <row r="25">
          <cell r="B25" t="str">
            <v>ŽANTA</v>
          </cell>
          <cell r="C25" t="str">
            <v>Štěpán</v>
          </cell>
          <cell r="D25" t="str">
            <v>131-039</v>
          </cell>
          <cell r="E25" t="str">
            <v>ADMIRAL Jablonec n.N.</v>
          </cell>
          <cell r="F25">
            <v>25</v>
          </cell>
          <cell r="G25" t="str">
            <v>M-600</v>
          </cell>
          <cell r="H25">
            <v>379</v>
          </cell>
          <cell r="I25">
            <v>2.4</v>
          </cell>
        </row>
        <row r="26">
          <cell r="B26" t="str">
            <v>WEISS</v>
          </cell>
          <cell r="C26" t="str">
            <v>Václav</v>
          </cell>
          <cell r="D26" t="str">
            <v>134-036</v>
          </cell>
          <cell r="E26" t="str">
            <v>Royal Dux Duchcov</v>
          </cell>
          <cell r="F26">
            <v>5.9027777777777783E-2</v>
          </cell>
          <cell r="G26" t="str">
            <v>ARMERIA</v>
          </cell>
          <cell r="H26">
            <v>380</v>
          </cell>
          <cell r="I26">
            <v>56</v>
          </cell>
        </row>
        <row r="27">
          <cell r="B27" t="str">
            <v>VÁCLAVŮ</v>
          </cell>
          <cell r="C27" t="str">
            <v>Pavel</v>
          </cell>
          <cell r="D27" t="str">
            <v>131-065</v>
          </cell>
          <cell r="E27" t="str">
            <v>ADMIRAL Jablonec n.N.</v>
          </cell>
          <cell r="F27" t="str">
            <v>1:35</v>
          </cell>
          <cell r="G27" t="str">
            <v>R 3</v>
          </cell>
          <cell r="H27">
            <v>397</v>
          </cell>
          <cell r="I27">
            <v>2.4</v>
          </cell>
        </row>
        <row r="28">
          <cell r="B28" t="str">
            <v>HANZLÍK</v>
          </cell>
          <cell r="C28" t="str">
            <v>Vlastimil</v>
          </cell>
          <cell r="D28" t="str">
            <v>079-023</v>
          </cell>
          <cell r="E28" t="str">
            <v>Brandýs n.L.</v>
          </cell>
          <cell r="F28">
            <v>25</v>
          </cell>
          <cell r="G28" t="str">
            <v>PILOT 20</v>
          </cell>
          <cell r="H28">
            <v>409</v>
          </cell>
          <cell r="I28">
            <v>85</v>
          </cell>
        </row>
        <row r="29">
          <cell r="B29" t="str">
            <v>VLACH</v>
          </cell>
          <cell r="C29" t="str">
            <v>Jan</v>
          </cell>
          <cell r="D29" t="str">
            <v>134-022</v>
          </cell>
          <cell r="E29" t="str">
            <v>Royal Dux Duchcov</v>
          </cell>
          <cell r="F29">
            <v>6.5972222222222224E-2</v>
          </cell>
          <cell r="G29" t="str">
            <v>NANCY RAYMOND</v>
          </cell>
          <cell r="H29">
            <v>335</v>
          </cell>
          <cell r="I29">
            <v>87</v>
          </cell>
        </row>
        <row r="36">
          <cell r="B36" t="str">
            <v>FRANC</v>
          </cell>
          <cell r="C36" t="str">
            <v>Miloš</v>
          </cell>
          <cell r="E36" t="str">
            <v>Police n.Met.</v>
          </cell>
          <cell r="F36" t="str">
            <v>1:30</v>
          </cell>
          <cell r="G36" t="str">
            <v>KLÁRA</v>
          </cell>
          <cell r="H36">
            <v>383</v>
          </cell>
          <cell r="I36">
            <v>2.4</v>
          </cell>
        </row>
        <row r="37">
          <cell r="B37" t="str">
            <v>MAJER</v>
          </cell>
          <cell r="C37" t="str">
            <v>Karel</v>
          </cell>
          <cell r="D37" t="str">
            <v>079-009</v>
          </cell>
          <cell r="E37" t="str">
            <v>Brandýs n.L.</v>
          </cell>
          <cell r="F37">
            <v>35</v>
          </cell>
          <cell r="G37" t="str">
            <v>Stihač ponorek</v>
          </cell>
          <cell r="H37">
            <v>377</v>
          </cell>
          <cell r="I37">
            <v>2.4</v>
          </cell>
        </row>
        <row r="38">
          <cell r="B38" t="str">
            <v>JAKEŠ</v>
          </cell>
          <cell r="C38" t="str">
            <v>Vladimír</v>
          </cell>
          <cell r="D38" t="str">
            <v>316-018</v>
          </cell>
          <cell r="E38" t="str">
            <v xml:space="preserve">Fregata Bakov </v>
          </cell>
          <cell r="F38">
            <v>75</v>
          </cell>
          <cell r="G38" t="str">
            <v>ALBATROS</v>
          </cell>
          <cell r="H38">
            <v>368</v>
          </cell>
          <cell r="I38">
            <v>2.4</v>
          </cell>
        </row>
        <row r="39">
          <cell r="B39" t="str">
            <v>MAJEROVÁ</v>
          </cell>
          <cell r="C39" t="str">
            <v>Dagmar</v>
          </cell>
          <cell r="D39" t="str">
            <v>079-008</v>
          </cell>
          <cell r="E39" t="str">
            <v>Brandýs n.L.</v>
          </cell>
          <cell r="F39" t="str">
            <v>1:33</v>
          </cell>
          <cell r="G39" t="str">
            <v>Pedro Gual</v>
          </cell>
          <cell r="H39">
            <v>358</v>
          </cell>
          <cell r="I39">
            <v>2.4</v>
          </cell>
        </row>
        <row r="40">
          <cell r="B40" t="str">
            <v>A-BILINA</v>
          </cell>
          <cell r="C40" t="str">
            <v>Jiří</v>
          </cell>
          <cell r="D40" t="str">
            <v>189-019</v>
          </cell>
          <cell r="E40" t="str">
            <v>ČESÍLKO Valdice</v>
          </cell>
          <cell r="F40" t="str">
            <v>1:70</v>
          </cell>
          <cell r="G40" t="str">
            <v>ALASKA</v>
          </cell>
          <cell r="H40">
            <v>386</v>
          </cell>
          <cell r="I40">
            <v>59</v>
          </cell>
        </row>
        <row r="41">
          <cell r="B41" t="str">
            <v>A-ŽANTA</v>
          </cell>
          <cell r="C41" t="str">
            <v>Štěpán</v>
          </cell>
          <cell r="D41" t="str">
            <v>131-039</v>
          </cell>
          <cell r="E41" t="str">
            <v>ADMIRAL Jablonec n.N.</v>
          </cell>
          <cell r="F41">
            <v>25</v>
          </cell>
          <cell r="G41" t="str">
            <v>M-600</v>
          </cell>
          <cell r="H41">
            <v>379</v>
          </cell>
          <cell r="I41">
            <v>2.4</v>
          </cell>
        </row>
        <row r="51">
          <cell r="B51" t="str">
            <v>DARVAŠ</v>
          </cell>
          <cell r="C51" t="str">
            <v>Josef</v>
          </cell>
          <cell r="D51" t="str">
            <v>535-013</v>
          </cell>
          <cell r="E51" t="str">
            <v>Písek</v>
          </cell>
          <cell r="F51" t="str">
            <v>1:100</v>
          </cell>
          <cell r="G51" t="str">
            <v>NIKOLAJ CHIKER</v>
          </cell>
          <cell r="H51">
            <v>400</v>
          </cell>
          <cell r="I51">
            <v>52</v>
          </cell>
        </row>
        <row r="52">
          <cell r="B52" t="str">
            <v>BROUZDA</v>
          </cell>
          <cell r="C52" t="str">
            <v>Šimon     jun.</v>
          </cell>
          <cell r="D52" t="str">
            <v>131-073</v>
          </cell>
          <cell r="E52" t="str">
            <v xml:space="preserve">VIKÝŘ-ADMIRAL Jablonec </v>
          </cell>
          <cell r="F52" t="str">
            <v>1:25</v>
          </cell>
          <cell r="G52" t="str">
            <v>BEČVA</v>
          </cell>
          <cell r="H52">
            <v>379</v>
          </cell>
          <cell r="I52">
            <v>2.4</v>
          </cell>
        </row>
        <row r="53">
          <cell r="B53" t="str">
            <v>JELÍNEK</v>
          </cell>
          <cell r="C53" t="str">
            <v>Vojtěch   jun.</v>
          </cell>
          <cell r="D53" t="str">
            <v>131-091</v>
          </cell>
          <cell r="E53" t="str">
            <v>ADMIRAL Jablonec n.N.</v>
          </cell>
          <cell r="F53" t="str">
            <v>1:25</v>
          </cell>
          <cell r="G53" t="str">
            <v>CG 95 308</v>
          </cell>
          <cell r="H53">
            <v>432</v>
          </cell>
          <cell r="I53">
            <v>2.4</v>
          </cell>
        </row>
        <row r="58">
          <cell r="B58" t="str">
            <v>JAKEŠ</v>
          </cell>
          <cell r="C58" t="str">
            <v>Stanislav</v>
          </cell>
          <cell r="D58" t="str">
            <v>316-016</v>
          </cell>
          <cell r="E58" t="str">
            <v xml:space="preserve">Fregata Bakov </v>
          </cell>
          <cell r="F58">
            <v>20</v>
          </cell>
          <cell r="G58" t="str">
            <v>GB - 23</v>
          </cell>
          <cell r="H58">
            <v>435</v>
          </cell>
          <cell r="I58">
            <v>2.4</v>
          </cell>
        </row>
        <row r="59">
          <cell r="B59" t="str">
            <v>KOČÍ</v>
          </cell>
          <cell r="C59" t="str">
            <v>Tomáš</v>
          </cell>
          <cell r="D59" t="str">
            <v>131-009</v>
          </cell>
          <cell r="E59" t="str">
            <v>ADMIRAL Jablonec n.N.</v>
          </cell>
          <cell r="F59">
            <v>5.9027777777777783E-2</v>
          </cell>
          <cell r="G59" t="str">
            <v>PHOENIX</v>
          </cell>
          <cell r="H59">
            <v>465</v>
          </cell>
          <cell r="I59">
            <v>2.4</v>
          </cell>
        </row>
        <row r="67">
          <cell r="B67" t="str">
            <v>LINHART</v>
          </cell>
          <cell r="C67" t="str">
            <v>Jiří</v>
          </cell>
          <cell r="E67" t="str">
            <v>KLoM Náchod</v>
          </cell>
          <cell r="F67" t="str">
            <v>1:100</v>
          </cell>
          <cell r="G67" t="str">
            <v>SCHARNHORST</v>
          </cell>
          <cell r="H67">
            <v>500</v>
          </cell>
          <cell r="I67">
            <v>2.4</v>
          </cell>
        </row>
        <row r="68">
          <cell r="B68" t="str">
            <v>CERHA</v>
          </cell>
          <cell r="C68" t="str">
            <v>Tomáš</v>
          </cell>
          <cell r="E68" t="str">
            <v>Brandýs n.L.</v>
          </cell>
          <cell r="F68" t="str">
            <v>1:100</v>
          </cell>
          <cell r="G68" t="str">
            <v>NACHI</v>
          </cell>
          <cell r="H68">
            <v>407</v>
          </cell>
          <cell r="I68">
            <v>2.4</v>
          </cell>
        </row>
        <row r="69">
          <cell r="B69" t="str">
            <v>KARPATSKÝ</v>
          </cell>
          <cell r="C69" t="str">
            <v>Martin</v>
          </cell>
          <cell r="E69" t="str">
            <v>Barrakuda  Nová Ves</v>
          </cell>
          <cell r="G69" t="str">
            <v>DANKER</v>
          </cell>
          <cell r="I69">
            <v>53</v>
          </cell>
        </row>
        <row r="92">
          <cell r="B92" t="str">
            <v xml:space="preserve">KŘEN </v>
          </cell>
          <cell r="C92" t="str">
            <v>Otakar</v>
          </cell>
          <cell r="D92" t="str">
            <v>028-037</v>
          </cell>
          <cell r="E92" t="str">
            <v>NAUTILUS Proboštov</v>
          </cell>
          <cell r="G92" t="str">
            <v>DICKIE</v>
          </cell>
          <cell r="H92">
            <v>390</v>
          </cell>
          <cell r="I92">
            <v>2.4</v>
          </cell>
        </row>
        <row r="93">
          <cell r="B93" t="str">
            <v>KARPATSKÁ</v>
          </cell>
          <cell r="C93" t="str">
            <v>Alena</v>
          </cell>
          <cell r="D93" t="str">
            <v>520-007</v>
          </cell>
          <cell r="E93" t="str">
            <v>Barrakuda  Nová Ves</v>
          </cell>
          <cell r="G93" t="str">
            <v>Polizei</v>
          </cell>
          <cell r="H93">
            <v>360</v>
          </cell>
          <cell r="I93">
            <v>2.4</v>
          </cell>
        </row>
        <row r="94">
          <cell r="B94" t="str">
            <v>VLADYKA</v>
          </cell>
          <cell r="C94" t="str">
            <v>Petr</v>
          </cell>
          <cell r="D94" t="str">
            <v>079-046</v>
          </cell>
          <cell r="E94" t="str">
            <v>Brandýs</v>
          </cell>
          <cell r="F94">
            <v>25</v>
          </cell>
          <cell r="G94" t="str">
            <v>FALKE</v>
          </cell>
          <cell r="H94">
            <v>425</v>
          </cell>
          <cell r="I94">
            <v>81</v>
          </cell>
        </row>
        <row r="95">
          <cell r="B95" t="str">
            <v>JUNGMANN</v>
          </cell>
          <cell r="C95" t="str">
            <v>Jaroslav</v>
          </cell>
          <cell r="D95" t="str">
            <v>028-003</v>
          </cell>
          <cell r="E95" t="str">
            <v>NAUTILUS Proboštov</v>
          </cell>
          <cell r="F95">
            <v>25</v>
          </cell>
          <cell r="G95" t="str">
            <v>TR-586 - vana</v>
          </cell>
          <cell r="H95">
            <v>605</v>
          </cell>
          <cell r="I95">
            <v>2.4</v>
          </cell>
        </row>
        <row r="96">
          <cell r="B96" t="str">
            <v>FRANC</v>
          </cell>
          <cell r="C96" t="str">
            <v>Miloš</v>
          </cell>
          <cell r="E96" t="str">
            <v>Police n.Met.</v>
          </cell>
          <cell r="G96" t="str">
            <v>EDITA</v>
          </cell>
          <cell r="H96">
            <v>342</v>
          </cell>
          <cell r="I96">
            <v>57</v>
          </cell>
        </row>
        <row r="97">
          <cell r="B97" t="str">
            <v>BILINA</v>
          </cell>
          <cell r="C97" t="str">
            <v>Jiří</v>
          </cell>
          <cell r="D97" t="str">
            <v>189-019</v>
          </cell>
          <cell r="E97" t="str">
            <v>ČESÍLKO Valdice</v>
          </cell>
          <cell r="G97" t="str">
            <v>WHITNEY</v>
          </cell>
          <cell r="H97">
            <v>390</v>
          </cell>
          <cell r="I97">
            <v>57</v>
          </cell>
        </row>
        <row r="98">
          <cell r="B98" t="str">
            <v>JAKEŠ</v>
          </cell>
          <cell r="C98" t="str">
            <v>Stanislav</v>
          </cell>
          <cell r="D98" t="str">
            <v>316-016</v>
          </cell>
          <cell r="E98" t="str">
            <v xml:space="preserve">Fregata Bakov </v>
          </cell>
          <cell r="F98" t="str">
            <v>20</v>
          </cell>
          <cell r="G98" t="str">
            <v>XENIE II</v>
          </cell>
          <cell r="H98">
            <v>370</v>
          </cell>
          <cell r="I98">
            <v>2.4</v>
          </cell>
        </row>
        <row r="99">
          <cell r="B99" t="str">
            <v>HLAVA</v>
          </cell>
          <cell r="C99" t="str">
            <v>Petr</v>
          </cell>
          <cell r="D99" t="str">
            <v>189 - 001</v>
          </cell>
          <cell r="E99" t="str">
            <v>ČESÍLKO Valdice</v>
          </cell>
          <cell r="G99" t="str">
            <v>Regatta</v>
          </cell>
          <cell r="H99">
            <v>370</v>
          </cell>
          <cell r="I99">
            <v>2.4</v>
          </cell>
        </row>
        <row r="100">
          <cell r="B100" t="str">
            <v>KARPATSKÝ</v>
          </cell>
          <cell r="C100" t="str">
            <v>Martin</v>
          </cell>
          <cell r="D100" t="str">
            <v>520-001</v>
          </cell>
          <cell r="E100" t="str">
            <v>Barrakuda  Nová Ves</v>
          </cell>
          <cell r="G100" t="str">
            <v>BARRAKUDA</v>
          </cell>
          <cell r="H100">
            <v>390</v>
          </cell>
          <cell r="I100">
            <v>2.4</v>
          </cell>
        </row>
        <row r="101">
          <cell r="B101" t="str">
            <v>MAGLOCKÝ</v>
          </cell>
          <cell r="C101" t="str">
            <v>Michal</v>
          </cell>
          <cell r="D101" t="str">
            <v>520-006</v>
          </cell>
          <cell r="E101" t="str">
            <v>BARRAKUDA Nová Ves</v>
          </cell>
          <cell r="F101" t="str">
            <v>1:50</v>
          </cell>
          <cell r="G101" t="str">
            <v>NEPTUNE</v>
          </cell>
          <cell r="H101">
            <v>340</v>
          </cell>
          <cell r="I101">
            <v>2.4</v>
          </cell>
        </row>
        <row r="102">
          <cell r="B102" t="str">
            <v>JAKEŠ</v>
          </cell>
          <cell r="C102" t="str">
            <v>Vladimír</v>
          </cell>
          <cell r="D102" t="str">
            <v>316-018</v>
          </cell>
          <cell r="E102" t="str">
            <v xml:space="preserve">Fregata Bakov </v>
          </cell>
          <cell r="F102">
            <v>5.2083333333333336E-2</v>
          </cell>
          <cell r="G102" t="str">
            <v>MÜRITZ</v>
          </cell>
          <cell r="H102">
            <v>420</v>
          </cell>
          <cell r="I102">
            <v>2.4</v>
          </cell>
        </row>
        <row r="147">
          <cell r="B147" t="str">
            <v>KARPATSKÝ</v>
          </cell>
          <cell r="C147" t="str">
            <v>Martin</v>
          </cell>
          <cell r="D147" t="str">
            <v>520-001</v>
          </cell>
          <cell r="E147" t="str">
            <v>Barrakuda  Nová Ves</v>
          </cell>
          <cell r="F147" t="str">
            <v>1:30</v>
          </cell>
          <cell r="G147" t="str">
            <v>BOBR</v>
          </cell>
          <cell r="H147">
            <v>440</v>
          </cell>
          <cell r="I147">
            <v>2.4</v>
          </cell>
        </row>
        <row r="148">
          <cell r="B148" t="str">
            <v>KARPATSKÁ</v>
          </cell>
          <cell r="C148" t="str">
            <v>Alena</v>
          </cell>
          <cell r="D148" t="str">
            <v>520-007</v>
          </cell>
          <cell r="E148" t="str">
            <v>Barrakuda  Nová Ves</v>
          </cell>
          <cell r="F148">
            <v>5.5555555555555552E-2</v>
          </cell>
          <cell r="G148" t="str">
            <v>PIPER</v>
          </cell>
          <cell r="H148">
            <v>450</v>
          </cell>
          <cell r="I148">
            <v>2.4</v>
          </cell>
        </row>
        <row r="149">
          <cell r="B149" t="str">
            <v>JAKEŠ</v>
          </cell>
          <cell r="C149" t="str">
            <v>Stanislav</v>
          </cell>
          <cell r="D149" t="str">
            <v>316-016</v>
          </cell>
          <cell r="E149" t="str">
            <v xml:space="preserve">Fregata Bakov </v>
          </cell>
          <cell r="F149" t="str">
            <v>1:48</v>
          </cell>
          <cell r="G149" t="str">
            <v>YORKSHIREMAN</v>
          </cell>
          <cell r="H149">
            <v>440</v>
          </cell>
          <cell r="I149">
            <v>2.4</v>
          </cell>
        </row>
        <row r="150">
          <cell r="B150" t="str">
            <v>BUDINA</v>
          </cell>
          <cell r="C150" t="str">
            <v>Petr</v>
          </cell>
          <cell r="D150" t="str">
            <v>131-030</v>
          </cell>
          <cell r="E150" t="str">
            <v>ADMIRAL Jablonec n.N.</v>
          </cell>
          <cell r="F150" t="str">
            <v>1:43</v>
          </cell>
          <cell r="G150" t="str">
            <v>BRUMA</v>
          </cell>
          <cell r="H150">
            <v>390</v>
          </cell>
          <cell r="I150">
            <v>2.4</v>
          </cell>
        </row>
        <row r="171">
          <cell r="B171" t="str">
            <v>JAKEŠ</v>
          </cell>
          <cell r="C171" t="str">
            <v>Tomáš  jun.</v>
          </cell>
          <cell r="D171" t="str">
            <v>316-017</v>
          </cell>
          <cell r="E171" t="str">
            <v xml:space="preserve">Fregata Bakov </v>
          </cell>
          <cell r="F171" t="str">
            <v>1:200</v>
          </cell>
          <cell r="G171" t="str">
            <v>NASTOJČIVYJ</v>
          </cell>
          <cell r="H171">
            <v>287</v>
          </cell>
          <cell r="I171">
            <v>2.4</v>
          </cell>
        </row>
        <row r="172">
          <cell r="B172" t="str">
            <v>JAKEŠ</v>
          </cell>
          <cell r="C172" t="str">
            <v>Stanislav</v>
          </cell>
          <cell r="D172" t="str">
            <v>316-016</v>
          </cell>
          <cell r="E172" t="str">
            <v xml:space="preserve">Fregata Bakov </v>
          </cell>
          <cell r="F172" t="str">
            <v>1:200</v>
          </cell>
          <cell r="G172" t="str">
            <v>BEZPOKOYNYJ</v>
          </cell>
          <cell r="H172">
            <v>287</v>
          </cell>
          <cell r="I172">
            <v>2.4</v>
          </cell>
        </row>
        <row r="173">
          <cell r="B173" t="str">
            <v>JAKEŠ</v>
          </cell>
          <cell r="C173" t="str">
            <v>Michal  jun.</v>
          </cell>
          <cell r="D173" t="str">
            <v>316-019</v>
          </cell>
          <cell r="E173" t="str">
            <v xml:space="preserve">Fregata Bakov </v>
          </cell>
          <cell r="F173">
            <v>6.5972222222222224E-2</v>
          </cell>
          <cell r="G173" t="str">
            <v>VOSPER</v>
          </cell>
          <cell r="H173">
            <v>372</v>
          </cell>
          <cell r="I173">
            <v>2.4</v>
          </cell>
        </row>
        <row r="222">
          <cell r="B222" t="str">
            <v>ŠRÁMEK</v>
          </cell>
          <cell r="C222" t="str">
            <v>Vladimír</v>
          </cell>
          <cell r="D222" t="str">
            <v>131-014</v>
          </cell>
          <cell r="E222" t="str">
            <v>ADMIRAL Jablonec n.N.</v>
          </cell>
          <cell r="F222" t="str">
            <v>1:10</v>
          </cell>
          <cell r="G222" t="str">
            <v>RENOWN</v>
          </cell>
          <cell r="H222">
            <v>500</v>
          </cell>
        </row>
        <row r="223">
          <cell r="B223" t="str">
            <v>JAKEŠ</v>
          </cell>
          <cell r="C223" t="str">
            <v>Tomáš  jun.</v>
          </cell>
          <cell r="D223" t="str">
            <v>316-017</v>
          </cell>
          <cell r="E223" t="str">
            <v xml:space="preserve">Fregata Bakov </v>
          </cell>
          <cell r="F223">
            <v>5.5555555555555552E-2</v>
          </cell>
          <cell r="G223" t="str">
            <v>ALTONA</v>
          </cell>
          <cell r="H223">
            <v>505</v>
          </cell>
        </row>
        <row r="224">
          <cell r="B224" t="str">
            <v xml:space="preserve">KŘEN </v>
          </cell>
          <cell r="C224" t="str">
            <v>Otakar</v>
          </cell>
          <cell r="D224" t="str">
            <v>028-037</v>
          </cell>
          <cell r="E224" t="str">
            <v>NAUTILUS Proboštov</v>
          </cell>
          <cell r="F224" t="str">
            <v>1:30</v>
          </cell>
          <cell r="G224" t="str">
            <v>Gary Gilmore II</v>
          </cell>
          <cell r="H224">
            <v>493</v>
          </cell>
        </row>
      </sheetData>
      <sheetData sheetId="1">
        <row r="5">
          <cell r="B5" t="str">
            <v>BUDINA</v>
          </cell>
          <cell r="C5" t="str">
            <v>Vojtěch</v>
          </cell>
          <cell r="D5" t="str">
            <v>131-078</v>
          </cell>
          <cell r="E5" t="str">
            <v>ADMIRAL Jablonec n.N.</v>
          </cell>
          <cell r="F5" t="str">
            <v>1:20</v>
          </cell>
          <cell r="G5" t="str">
            <v>SABRINA</v>
          </cell>
          <cell r="H5">
            <v>398</v>
          </cell>
          <cell r="I5">
            <v>2.4</v>
          </cell>
        </row>
        <row r="6">
          <cell r="B6" t="str">
            <v>BUDINA</v>
          </cell>
          <cell r="C6" t="str">
            <v>Ondřej</v>
          </cell>
          <cell r="D6" t="str">
            <v>131-074</v>
          </cell>
          <cell r="E6" t="str">
            <v>ADMIRAL Jablonec n.N.</v>
          </cell>
          <cell r="F6" t="str">
            <v>1:20</v>
          </cell>
          <cell r="G6" t="str">
            <v>HERCULES</v>
          </cell>
          <cell r="H6">
            <v>375</v>
          </cell>
          <cell r="I6">
            <v>2.4</v>
          </cell>
        </row>
        <row r="7">
          <cell r="B7" t="str">
            <v>ZÍTKO</v>
          </cell>
          <cell r="C7" t="str">
            <v>Jonáš</v>
          </cell>
          <cell r="D7" t="str">
            <v>131-066</v>
          </cell>
          <cell r="E7" t="str">
            <v>ADMIRAL Jablonec n.N.</v>
          </cell>
          <cell r="F7" t="str">
            <v>1:10</v>
          </cell>
          <cell r="G7" t="str">
            <v>PG 117</v>
          </cell>
          <cell r="H7">
            <v>380</v>
          </cell>
          <cell r="I7">
            <v>2.4</v>
          </cell>
        </row>
        <row r="8">
          <cell r="B8" t="str">
            <v>DANÍČEK</v>
          </cell>
          <cell r="C8" t="str">
            <v>Petr</v>
          </cell>
          <cell r="D8" t="str">
            <v>131-077</v>
          </cell>
          <cell r="E8" t="str">
            <v>ADMIRAL Jablonec n.N.</v>
          </cell>
          <cell r="F8" t="str">
            <v>1:50</v>
          </cell>
          <cell r="G8" t="str">
            <v>MONITOR SSSR</v>
          </cell>
          <cell r="H8">
            <v>300</v>
          </cell>
          <cell r="I8">
            <v>2.4</v>
          </cell>
        </row>
        <row r="37">
          <cell r="B37" t="str">
            <v>KUČERA</v>
          </cell>
          <cell r="C37" t="str">
            <v>Lukáš</v>
          </cell>
          <cell r="G37" t="str">
            <v>monitor</v>
          </cell>
          <cell r="H37">
            <v>392</v>
          </cell>
          <cell r="I37">
            <v>2.4</v>
          </cell>
        </row>
        <row r="57">
          <cell r="B57" t="str">
            <v>JELÍNEK</v>
          </cell>
          <cell r="C57" t="str">
            <v>Vojtěch   jun.</v>
          </cell>
          <cell r="D57" t="str">
            <v>131-091</v>
          </cell>
          <cell r="E57" t="str">
            <v>ADMIRAL Jablonec n.N.</v>
          </cell>
          <cell r="F57" t="str">
            <v>1:25</v>
          </cell>
          <cell r="G57" t="str">
            <v>CG 95 308</v>
          </cell>
          <cell r="H57">
            <v>432</v>
          </cell>
          <cell r="I57">
            <v>2.4</v>
          </cell>
        </row>
        <row r="58">
          <cell r="B58" t="str">
            <v>BROUZDA</v>
          </cell>
          <cell r="C58" t="str">
            <v>Šimon</v>
          </cell>
          <cell r="D58" t="str">
            <v>131-073</v>
          </cell>
          <cell r="E58" t="str">
            <v xml:space="preserve">VIKÝŘ-ADMIRAL Jablonec </v>
          </cell>
          <cell r="F58" t="str">
            <v>1:25</v>
          </cell>
          <cell r="G58" t="str">
            <v>BEČVA</v>
          </cell>
          <cell r="H58">
            <v>379</v>
          </cell>
          <cell r="I58">
            <v>2.4</v>
          </cell>
        </row>
        <row r="93">
          <cell r="B93" t="str">
            <v>BAŽANT</v>
          </cell>
          <cell r="C93" t="str">
            <v>Tibir</v>
          </cell>
          <cell r="E93" t="str">
            <v>ADMIRAL Jablonec n.N.</v>
          </cell>
          <cell r="G93" t="str">
            <v>SALLY</v>
          </cell>
          <cell r="H93">
            <v>356</v>
          </cell>
          <cell r="I93">
            <v>2.4</v>
          </cell>
        </row>
        <row r="94">
          <cell r="B94" t="str">
            <v>JAKEŠ</v>
          </cell>
          <cell r="C94" t="str">
            <v>Michal</v>
          </cell>
          <cell r="D94" t="str">
            <v>316-019</v>
          </cell>
          <cell r="E94" t="str">
            <v>FREGATA  Bakov</v>
          </cell>
          <cell r="F94" t="str">
            <v>1:25</v>
          </cell>
          <cell r="G94" t="str">
            <v>SALLY</v>
          </cell>
          <cell r="H94">
            <v>356</v>
          </cell>
          <cell r="I94">
            <v>2.4</v>
          </cell>
        </row>
        <row r="95">
          <cell r="B95" t="str">
            <v>LAURIN</v>
          </cell>
          <cell r="C95" t="str">
            <v>Tomáš</v>
          </cell>
          <cell r="E95" t="str">
            <v>ADMIRAL Jablonec n.N.</v>
          </cell>
          <cell r="G95" t="str">
            <v>SALLY</v>
          </cell>
          <cell r="H95">
            <v>357</v>
          </cell>
          <cell r="I95">
            <v>2.4</v>
          </cell>
        </row>
        <row r="96">
          <cell r="B96" t="str">
            <v>DANÍČEK</v>
          </cell>
          <cell r="C96" t="str">
            <v>Petr</v>
          </cell>
          <cell r="D96" t="str">
            <v>131-077</v>
          </cell>
          <cell r="E96" t="str">
            <v>ADMIRAL Jablonec n.N.</v>
          </cell>
          <cell r="G96" t="str">
            <v>ADMIRAL</v>
          </cell>
          <cell r="H96">
            <v>357</v>
          </cell>
          <cell r="I96">
            <v>2.4</v>
          </cell>
        </row>
        <row r="97">
          <cell r="B97" t="str">
            <v>BUDINA</v>
          </cell>
          <cell r="C97" t="str">
            <v>Ondřej</v>
          </cell>
          <cell r="D97" t="str">
            <v>131-074</v>
          </cell>
          <cell r="E97" t="str">
            <v>ADMIRAL Jablonec n.N.</v>
          </cell>
          <cell r="G97" t="str">
            <v>SALLY-74</v>
          </cell>
          <cell r="H97">
            <v>357</v>
          </cell>
          <cell r="I97">
            <v>2.4</v>
          </cell>
        </row>
        <row r="98">
          <cell r="B98" t="str">
            <v>HEINL</v>
          </cell>
          <cell r="C98" t="str">
            <v>David</v>
          </cell>
          <cell r="D98" t="str">
            <v>131-088</v>
          </cell>
          <cell r="E98" t="str">
            <v>Admiral Jablonec n.N.</v>
          </cell>
          <cell r="G98" t="str">
            <v>POLICE-88</v>
          </cell>
          <cell r="H98">
            <v>357</v>
          </cell>
          <cell r="I98">
            <v>2.4</v>
          </cell>
        </row>
        <row r="99">
          <cell r="B99" t="str">
            <v>JAKEŠ</v>
          </cell>
          <cell r="C99" t="str">
            <v>Tomáš</v>
          </cell>
          <cell r="D99" t="str">
            <v>316-017</v>
          </cell>
          <cell r="E99" t="str">
            <v>FREGATA  Bakov</v>
          </cell>
          <cell r="F99" t="str">
            <v>1:20</v>
          </cell>
          <cell r="G99" t="str">
            <v xml:space="preserve">XENIE </v>
          </cell>
          <cell r="H99">
            <v>370</v>
          </cell>
          <cell r="I99">
            <v>2.4</v>
          </cell>
        </row>
        <row r="100">
          <cell r="B100" t="str">
            <v>BUDINA</v>
          </cell>
          <cell r="C100" t="str">
            <v>Vojtěch</v>
          </cell>
          <cell r="D100" t="str">
            <v>131-078</v>
          </cell>
          <cell r="E100" t="str">
            <v>ADMIRAL Jablonec n.N.</v>
          </cell>
          <cell r="G100" t="str">
            <v>POLICE-78</v>
          </cell>
          <cell r="H100">
            <v>357</v>
          </cell>
          <cell r="I100">
            <v>2.4</v>
          </cell>
        </row>
        <row r="101">
          <cell r="B101" t="str">
            <v>ZÍTKO</v>
          </cell>
          <cell r="C101" t="str">
            <v>Jonáš</v>
          </cell>
          <cell r="D101" t="str">
            <v>131-066</v>
          </cell>
          <cell r="E101" t="str">
            <v>ADMIRAL Jablonec n.N.</v>
          </cell>
          <cell r="F101" t="str">
            <v>1:25</v>
          </cell>
          <cell r="G101" t="str">
            <v>POLICE</v>
          </cell>
          <cell r="H101">
            <v>357</v>
          </cell>
          <cell r="I101">
            <v>2.4</v>
          </cell>
        </row>
        <row r="102">
          <cell r="B102" t="str">
            <v>VAVŘAČ</v>
          </cell>
          <cell r="C102" t="str">
            <v>Šimon</v>
          </cell>
          <cell r="D102" t="str">
            <v>131-076</v>
          </cell>
          <cell r="E102" t="str">
            <v>ADMIRAL Jablonec n.N.</v>
          </cell>
          <cell r="G102" t="str">
            <v>SALLY 76</v>
          </cell>
          <cell r="H102">
            <v>357</v>
          </cell>
          <cell r="I102">
            <v>2.4</v>
          </cell>
        </row>
        <row r="148">
          <cell r="B148" t="str">
            <v>JAKEŠ</v>
          </cell>
          <cell r="C148" t="str">
            <v>Tomáš</v>
          </cell>
          <cell r="D148" t="str">
            <v>316-017</v>
          </cell>
          <cell r="E148" t="str">
            <v xml:space="preserve">Fregata Bakov </v>
          </cell>
          <cell r="F148" t="str">
            <v>1:25</v>
          </cell>
          <cell r="G148" t="str">
            <v>FALKE</v>
          </cell>
          <cell r="H148">
            <v>430</v>
          </cell>
          <cell r="I148">
            <v>2.4</v>
          </cell>
        </row>
        <row r="149">
          <cell r="B149" t="str">
            <v>JAKEŠ</v>
          </cell>
          <cell r="C149" t="str">
            <v>Michal</v>
          </cell>
          <cell r="D149" t="str">
            <v>316-019</v>
          </cell>
          <cell r="E149" t="str">
            <v xml:space="preserve">Fregata Bakov </v>
          </cell>
          <cell r="F149">
            <v>6.9444444444444434E-2</v>
          </cell>
          <cell r="G149" t="str">
            <v>TORBEN</v>
          </cell>
          <cell r="H149">
            <v>425</v>
          </cell>
          <cell r="I149">
            <v>2.4</v>
          </cell>
        </row>
        <row r="150">
          <cell r="B150" t="str">
            <v>BAŽANT</v>
          </cell>
          <cell r="C150" t="str">
            <v>Tibor</v>
          </cell>
          <cell r="D150" t="str">
            <v>131-092</v>
          </cell>
          <cell r="E150" t="str">
            <v>Admiral Jablonec n.N.</v>
          </cell>
          <cell r="F150" t="str">
            <v>1:20</v>
          </cell>
          <cell r="G150" t="str">
            <v>BREMEN</v>
          </cell>
          <cell r="H150">
            <v>485</v>
          </cell>
          <cell r="I150">
            <v>2.4</v>
          </cell>
        </row>
        <row r="151">
          <cell r="B151" t="str">
            <v>HEINL</v>
          </cell>
          <cell r="C151" t="str">
            <v>David</v>
          </cell>
          <cell r="D151" t="str">
            <v>131-088</v>
          </cell>
          <cell r="E151" t="str">
            <v>Admiral Jablonec n.N.</v>
          </cell>
          <cell r="F151" t="str">
            <v>1:50</v>
          </cell>
          <cell r="G151" t="str">
            <v>BANCKERT</v>
          </cell>
          <cell r="H151">
            <v>363</v>
          </cell>
          <cell r="I151">
            <v>57</v>
          </cell>
        </row>
        <row r="200">
          <cell r="B200" t="str">
            <v>HEINL</v>
          </cell>
          <cell r="C200" t="str">
            <v>David     jun.</v>
          </cell>
          <cell r="D200" t="str">
            <v>131-088</v>
          </cell>
          <cell r="E200" t="str">
            <v>Admiral Jablonec n.N.</v>
          </cell>
          <cell r="F200" t="str">
            <v>NSS-Aj</v>
          </cell>
          <cell r="G200" t="str">
            <v>ATLANTIS</v>
          </cell>
          <cell r="K200" t="str">
            <v>2,4</v>
          </cell>
        </row>
        <row r="201">
          <cell r="B201" t="str">
            <v>BAŽANT</v>
          </cell>
          <cell r="C201" t="str">
            <v>Tibor  jun.</v>
          </cell>
          <cell r="D201" t="str">
            <v>131-092</v>
          </cell>
          <cell r="E201" t="str">
            <v>Admiral Jablonec n.N.</v>
          </cell>
          <cell r="F201" t="str">
            <v>NSS-Aj</v>
          </cell>
          <cell r="G201" t="str">
            <v>ILLBRUCK</v>
          </cell>
          <cell r="K201">
            <v>2.4</v>
          </cell>
        </row>
        <row r="202">
          <cell r="B202" t="str">
            <v>DANÍČEK</v>
          </cell>
          <cell r="C202" t="str">
            <v>Petr jun.</v>
          </cell>
          <cell r="D202" t="str">
            <v>131-077</v>
          </cell>
          <cell r="E202" t="str">
            <v>ADMIRAL Jablonec n.N.</v>
          </cell>
          <cell r="F202" t="str">
            <v>NSS-Aj</v>
          </cell>
          <cell r="G202" t="str">
            <v>OCEAN</v>
          </cell>
          <cell r="K202" t="str">
            <v>2,4</v>
          </cell>
        </row>
        <row r="203">
          <cell r="B203" t="str">
            <v>BUDINA</v>
          </cell>
          <cell r="C203" t="str">
            <v>Ondřej  jun.</v>
          </cell>
          <cell r="D203" t="str">
            <v>131-074</v>
          </cell>
          <cell r="E203" t="str">
            <v>ADMIRAL Jablonec n.N.</v>
          </cell>
          <cell r="F203" t="str">
            <v>NSS-Aj</v>
          </cell>
          <cell r="G203" t="str">
            <v>LEGEND</v>
          </cell>
          <cell r="K203">
            <v>2.4</v>
          </cell>
        </row>
        <row r="204">
          <cell r="B204" t="str">
            <v>KROUPA</v>
          </cell>
          <cell r="C204" t="str">
            <v>Milan</v>
          </cell>
          <cell r="D204" t="str">
            <v>131-011</v>
          </cell>
          <cell r="E204" t="str">
            <v>ADMIRAL Jablonec n.N.</v>
          </cell>
          <cell r="F204" t="str">
            <v>NSS-B</v>
          </cell>
          <cell r="G204" t="str">
            <v>ELEONORA</v>
          </cell>
          <cell r="K204">
            <v>2.4</v>
          </cell>
        </row>
        <row r="205">
          <cell r="B205" t="str">
            <v>KOPECKÝ</v>
          </cell>
          <cell r="C205" t="str">
            <v>Zdeněk</v>
          </cell>
          <cell r="D205" t="str">
            <v>101-001</v>
          </cell>
          <cell r="E205" t="str">
            <v>Bílá Třemošná</v>
          </cell>
          <cell r="F205" t="str">
            <v>NSS-B</v>
          </cell>
          <cell r="G205" t="str">
            <v>DORIAN GRAY</v>
          </cell>
          <cell r="K205">
            <v>2.4</v>
          </cell>
        </row>
        <row r="206">
          <cell r="B206" t="str">
            <v>JAKEŠ</v>
          </cell>
          <cell r="C206" t="str">
            <v>Tomáš jun</v>
          </cell>
          <cell r="D206" t="str">
            <v>316-017</v>
          </cell>
          <cell r="E206" t="str">
            <v>FREGATA  Bakov</v>
          </cell>
          <cell r="F206" t="str">
            <v>NSS-A</v>
          </cell>
          <cell r="G206" t="str">
            <v>AMATI</v>
          </cell>
          <cell r="K206">
            <v>2.4</v>
          </cell>
        </row>
      </sheetData>
      <sheetData sheetId="2"/>
      <sheetData sheetId="3"/>
      <sheetData sheetId="4">
        <row r="8">
          <cell r="V8">
            <v>93</v>
          </cell>
        </row>
        <row r="11">
          <cell r="V11">
            <v>93.33</v>
          </cell>
        </row>
        <row r="14">
          <cell r="V14">
            <v>85</v>
          </cell>
        </row>
      </sheetData>
      <sheetData sheetId="5">
        <row r="5">
          <cell r="U5">
            <v>92</v>
          </cell>
          <cell r="V5">
            <v>82</v>
          </cell>
        </row>
        <row r="6">
          <cell r="U6">
            <v>94</v>
          </cell>
        </row>
        <row r="7">
          <cell r="U7">
            <v>89</v>
          </cell>
        </row>
        <row r="8">
          <cell r="U8">
            <v>96</v>
          </cell>
          <cell r="V8">
            <v>91.67</v>
          </cell>
        </row>
        <row r="9">
          <cell r="U9">
            <v>91</v>
          </cell>
        </row>
        <row r="10">
          <cell r="U10">
            <v>96</v>
          </cell>
        </row>
        <row r="11">
          <cell r="U11">
            <v>94</v>
          </cell>
          <cell r="V11">
            <v>79</v>
          </cell>
        </row>
        <row r="12">
          <cell r="U12">
            <v>95</v>
          </cell>
        </row>
        <row r="13">
          <cell r="U13">
            <v>93</v>
          </cell>
        </row>
        <row r="14">
          <cell r="U14">
            <v>82</v>
          </cell>
          <cell r="V14">
            <v>85.33</v>
          </cell>
        </row>
        <row r="15">
          <cell r="U15">
            <v>78</v>
          </cell>
        </row>
        <row r="16">
          <cell r="U16">
            <v>100</v>
          </cell>
        </row>
      </sheetData>
      <sheetData sheetId="6">
        <row r="8">
          <cell r="U8">
            <v>89</v>
          </cell>
          <cell r="V8">
            <v>87</v>
          </cell>
        </row>
        <row r="9">
          <cell r="U9">
            <v>81</v>
          </cell>
        </row>
        <row r="10">
          <cell r="U10">
            <v>88</v>
          </cell>
        </row>
        <row r="11">
          <cell r="U11">
            <v>89</v>
          </cell>
          <cell r="V11">
            <v>94.67</v>
          </cell>
        </row>
        <row r="12">
          <cell r="U12">
            <v>87</v>
          </cell>
        </row>
        <row r="13">
          <cell r="U13">
            <v>98</v>
          </cell>
        </row>
        <row r="14">
          <cell r="U14">
            <v>98</v>
          </cell>
          <cell r="V14">
            <v>85.33</v>
          </cell>
        </row>
        <row r="15">
          <cell r="U15">
            <v>95</v>
          </cell>
        </row>
        <row r="16">
          <cell r="U16">
            <v>95</v>
          </cell>
        </row>
        <row r="17">
          <cell r="U17">
            <v>89</v>
          </cell>
          <cell r="V17">
            <v>90.33</v>
          </cell>
        </row>
        <row r="18">
          <cell r="U18">
            <v>84</v>
          </cell>
        </row>
        <row r="19">
          <cell r="U19">
            <v>94</v>
          </cell>
        </row>
        <row r="20">
          <cell r="U20">
            <v>80</v>
          </cell>
          <cell r="V20">
            <v>93.33</v>
          </cell>
        </row>
        <row r="21">
          <cell r="U21">
            <v>77</v>
          </cell>
        </row>
        <row r="22">
          <cell r="U22">
            <v>98</v>
          </cell>
        </row>
        <row r="23">
          <cell r="U23">
            <v>96</v>
          </cell>
          <cell r="V23">
            <v>85</v>
          </cell>
        </row>
        <row r="24">
          <cell r="U24">
            <v>92</v>
          </cell>
        </row>
        <row r="25">
          <cell r="U25">
            <v>85</v>
          </cell>
        </row>
      </sheetData>
      <sheetData sheetId="7"/>
      <sheetData sheetId="8"/>
      <sheetData sheetId="9">
        <row r="66">
          <cell r="V66" t="str">
            <v>Rozhodčí 3</v>
          </cell>
        </row>
        <row r="70">
          <cell r="V70" t="str">
            <v>Hodn.</v>
          </cell>
        </row>
        <row r="100">
          <cell r="V100" t="str">
            <v>Rozhodčí 3</v>
          </cell>
        </row>
      </sheetData>
      <sheetData sheetId="10">
        <row r="5">
          <cell r="U5">
            <v>95</v>
          </cell>
        </row>
        <row r="6">
          <cell r="U6">
            <v>92</v>
          </cell>
        </row>
        <row r="7">
          <cell r="U7">
            <v>84</v>
          </cell>
        </row>
        <row r="8">
          <cell r="U8">
            <v>89</v>
          </cell>
        </row>
        <row r="9">
          <cell r="U9">
            <v>92</v>
          </cell>
        </row>
        <row r="10">
          <cell r="U10">
            <v>94</v>
          </cell>
        </row>
        <row r="11">
          <cell r="U11">
            <v>90</v>
          </cell>
        </row>
        <row r="12">
          <cell r="U12">
            <v>100</v>
          </cell>
        </row>
        <row r="13">
          <cell r="U13">
            <v>100</v>
          </cell>
        </row>
        <row r="14">
          <cell r="U14">
            <v>87</v>
          </cell>
        </row>
        <row r="15">
          <cell r="U15">
            <v>96</v>
          </cell>
        </row>
        <row r="16">
          <cell r="U16">
            <v>95</v>
          </cell>
        </row>
        <row r="17">
          <cell r="U17">
            <v>89</v>
          </cell>
        </row>
        <row r="18">
          <cell r="U18">
            <v>80</v>
          </cell>
        </row>
        <row r="19">
          <cell r="U19">
            <v>93</v>
          </cell>
        </row>
        <row r="20">
          <cell r="U20">
            <v>100</v>
          </cell>
        </row>
        <row r="21">
          <cell r="U21">
            <v>98</v>
          </cell>
        </row>
        <row r="22">
          <cell r="U22">
            <v>98</v>
          </cell>
        </row>
        <row r="23">
          <cell r="U23">
            <v>98</v>
          </cell>
        </row>
        <row r="24">
          <cell r="U24">
            <v>100</v>
          </cell>
        </row>
        <row r="25">
          <cell r="U25">
            <v>100</v>
          </cell>
        </row>
        <row r="26">
          <cell r="U26">
            <v>100</v>
          </cell>
        </row>
        <row r="27">
          <cell r="U27">
            <v>96</v>
          </cell>
        </row>
        <row r="28">
          <cell r="U28">
            <v>98</v>
          </cell>
        </row>
        <row r="40">
          <cell r="U40">
            <v>83</v>
          </cell>
        </row>
        <row r="41">
          <cell r="U41">
            <v>100</v>
          </cell>
        </row>
        <row r="42">
          <cell r="U42">
            <v>83</v>
          </cell>
        </row>
        <row r="43">
          <cell r="U43">
            <v>94</v>
          </cell>
        </row>
        <row r="44">
          <cell r="U44">
            <v>89</v>
          </cell>
        </row>
        <row r="45">
          <cell r="U45">
            <v>88</v>
          </cell>
        </row>
        <row r="46">
          <cell r="U46">
            <v>88</v>
          </cell>
        </row>
        <row r="47">
          <cell r="U47">
            <v>93</v>
          </cell>
        </row>
        <row r="48">
          <cell r="U48">
            <v>98</v>
          </cell>
        </row>
      </sheetData>
      <sheetData sheetId="11">
        <row r="5">
          <cell r="U5">
            <v>83</v>
          </cell>
        </row>
        <row r="6">
          <cell r="U6">
            <v>94</v>
          </cell>
        </row>
        <row r="7">
          <cell r="U7">
            <v>89</v>
          </cell>
        </row>
        <row r="8">
          <cell r="U8">
            <v>100</v>
          </cell>
        </row>
        <row r="9">
          <cell r="U9">
            <v>94</v>
          </cell>
        </row>
        <row r="10">
          <cell r="U10">
            <v>100</v>
          </cell>
        </row>
        <row r="11">
          <cell r="U11">
            <v>94</v>
          </cell>
        </row>
        <row r="12">
          <cell r="U12">
            <v>94</v>
          </cell>
        </row>
        <row r="13">
          <cell r="U13">
            <v>78</v>
          </cell>
        </row>
        <row r="14">
          <cell r="U14">
            <v>100</v>
          </cell>
        </row>
        <row r="15">
          <cell r="U15">
            <v>100</v>
          </cell>
        </row>
        <row r="16">
          <cell r="U16">
            <v>100</v>
          </cell>
        </row>
        <row r="17">
          <cell r="U17">
            <v>42</v>
          </cell>
        </row>
        <row r="18">
          <cell r="U18">
            <v>98</v>
          </cell>
        </row>
        <row r="19">
          <cell r="U19">
            <v>98</v>
          </cell>
        </row>
        <row r="20">
          <cell r="U20">
            <v>94</v>
          </cell>
        </row>
        <row r="21">
          <cell r="U21">
            <v>95</v>
          </cell>
        </row>
        <row r="22">
          <cell r="U22">
            <v>77</v>
          </cell>
        </row>
        <row r="23">
          <cell r="U23">
            <v>100</v>
          </cell>
        </row>
        <row r="24">
          <cell r="U24">
            <v>98</v>
          </cell>
        </row>
        <row r="25">
          <cell r="U25">
            <v>100</v>
          </cell>
        </row>
        <row r="26">
          <cell r="U26">
            <v>85</v>
          </cell>
        </row>
        <row r="27">
          <cell r="U27">
            <v>98</v>
          </cell>
        </row>
        <row r="28">
          <cell r="U28">
            <v>95</v>
          </cell>
        </row>
        <row r="41">
          <cell r="U41">
            <v>96</v>
          </cell>
        </row>
        <row r="42">
          <cell r="U42">
            <v>94</v>
          </cell>
        </row>
        <row r="43">
          <cell r="U43">
            <v>94</v>
          </cell>
        </row>
        <row r="44">
          <cell r="U44">
            <v>66</v>
          </cell>
        </row>
        <row r="45">
          <cell r="U45">
            <v>94</v>
          </cell>
        </row>
        <row r="46">
          <cell r="U46">
            <v>88</v>
          </cell>
        </row>
      </sheetData>
      <sheetData sheetId="12">
        <row r="5">
          <cell r="U5">
            <v>94</v>
          </cell>
          <cell r="V5">
            <v>87.67</v>
          </cell>
        </row>
        <row r="6">
          <cell r="U6">
            <v>94</v>
          </cell>
        </row>
        <row r="7">
          <cell r="U7">
            <v>100</v>
          </cell>
        </row>
        <row r="8">
          <cell r="U8">
            <v>87</v>
          </cell>
          <cell r="V8">
            <v>86.33</v>
          </cell>
        </row>
        <row r="9">
          <cell r="U9">
            <v>84</v>
          </cell>
        </row>
        <row r="10">
          <cell r="U10">
            <v>90</v>
          </cell>
        </row>
        <row r="11">
          <cell r="U11">
            <v>87</v>
          </cell>
          <cell r="V11">
            <v>93</v>
          </cell>
        </row>
        <row r="12">
          <cell r="U12">
            <v>98</v>
          </cell>
        </row>
        <row r="13">
          <cell r="U13">
            <v>96</v>
          </cell>
        </row>
        <row r="14">
          <cell r="U14">
            <v>100</v>
          </cell>
          <cell r="V14">
            <v>89.67</v>
          </cell>
        </row>
        <row r="15">
          <cell r="U15">
            <v>100</v>
          </cell>
        </row>
        <row r="16">
          <cell r="U16">
            <v>100</v>
          </cell>
        </row>
      </sheetData>
      <sheetData sheetId="13">
        <row r="5">
          <cell r="U5">
            <v>100</v>
          </cell>
          <cell r="V5">
            <v>89</v>
          </cell>
        </row>
        <row r="6">
          <cell r="U6">
            <v>94</v>
          </cell>
        </row>
        <row r="7">
          <cell r="U7">
            <v>100</v>
          </cell>
        </row>
        <row r="8">
          <cell r="U8">
            <v>98</v>
          </cell>
          <cell r="V8">
            <v>87.67</v>
          </cell>
        </row>
        <row r="9">
          <cell r="U9">
            <v>98</v>
          </cell>
        </row>
        <row r="10">
          <cell r="U10">
            <v>95</v>
          </cell>
        </row>
        <row r="11">
          <cell r="U11">
            <v>95</v>
          </cell>
          <cell r="V11">
            <v>87</v>
          </cell>
        </row>
        <row r="12">
          <cell r="U12">
            <v>95</v>
          </cell>
        </row>
        <row r="13">
          <cell r="U13">
            <v>84</v>
          </cell>
        </row>
        <row r="14">
          <cell r="U14">
            <v>86</v>
          </cell>
          <cell r="V14">
            <v>91</v>
          </cell>
        </row>
        <row r="15">
          <cell r="U15">
            <v>83</v>
          </cell>
        </row>
        <row r="16">
          <cell r="U16">
            <v>100</v>
          </cell>
        </row>
      </sheetData>
      <sheetData sheetId="14">
        <row r="5">
          <cell r="U5">
            <v>93</v>
          </cell>
          <cell r="V5">
            <v>92.33</v>
          </cell>
        </row>
        <row r="6">
          <cell r="U6">
            <v>100</v>
          </cell>
        </row>
        <row r="7">
          <cell r="U7">
            <v>80</v>
          </cell>
        </row>
        <row r="8">
          <cell r="U8">
            <v>93</v>
          </cell>
          <cell r="V8">
            <v>95.67</v>
          </cell>
        </row>
        <row r="9">
          <cell r="U9">
            <v>98</v>
          </cell>
        </row>
        <row r="10">
          <cell r="U10">
            <v>95</v>
          </cell>
        </row>
        <row r="11">
          <cell r="U11">
            <v>100</v>
          </cell>
          <cell r="V11">
            <v>92.33</v>
          </cell>
        </row>
        <row r="12">
          <cell r="U12">
            <v>98</v>
          </cell>
        </row>
        <row r="13">
          <cell r="U13">
            <v>95</v>
          </cell>
        </row>
      </sheetData>
      <sheetData sheetId="15"/>
      <sheetData sheetId="16">
        <row r="5">
          <cell r="U5">
            <v>98</v>
          </cell>
          <cell r="V5">
            <v>89</v>
          </cell>
        </row>
        <row r="6">
          <cell r="U6">
            <v>88</v>
          </cell>
        </row>
        <row r="7">
          <cell r="U7">
            <v>87</v>
          </cell>
          <cell r="V7">
            <v>94</v>
          </cell>
        </row>
        <row r="8">
          <cell r="U8">
            <v>72</v>
          </cell>
          <cell r="V8">
            <v>93.67</v>
          </cell>
        </row>
        <row r="9">
          <cell r="U9">
            <v>85</v>
          </cell>
        </row>
        <row r="10">
          <cell r="U10">
            <v>57</v>
          </cell>
          <cell r="V10">
            <v>94.33</v>
          </cell>
        </row>
        <row r="11">
          <cell r="U11">
            <v>66</v>
          </cell>
          <cell r="V11">
            <v>89.67</v>
          </cell>
        </row>
        <row r="12">
          <cell r="U12">
            <v>98</v>
          </cell>
        </row>
        <row r="13">
          <cell r="U13">
            <v>72</v>
          </cell>
          <cell r="V13">
            <v>70.33</v>
          </cell>
        </row>
      </sheetData>
      <sheetData sheetId="17"/>
      <sheetData sheetId="18"/>
      <sheetData sheetId="19">
        <row r="6">
          <cell r="N6">
            <v>0.88777675045194304</v>
          </cell>
          <cell r="O6">
            <v>2718</v>
          </cell>
          <cell r="P6">
            <v>0</v>
          </cell>
          <cell r="Q6">
            <v>0</v>
          </cell>
          <cell r="R6">
            <v>2412.977207728381</v>
          </cell>
        </row>
        <row r="7">
          <cell r="N7">
            <v>0.8225076480849951</v>
          </cell>
          <cell r="O7">
            <v>3124</v>
          </cell>
          <cell r="P7">
            <v>0</v>
          </cell>
          <cell r="R7">
            <v>2569.5138926175246</v>
          </cell>
        </row>
        <row r="8">
          <cell r="N8">
            <v>1.0716498415796061</v>
          </cell>
          <cell r="O8">
            <v>2487</v>
          </cell>
          <cell r="R8">
            <v>2665.1931560084804</v>
          </cell>
        </row>
        <row r="9">
          <cell r="N9">
            <v>1.0796362710240717</v>
          </cell>
          <cell r="O9">
            <v>2594</v>
          </cell>
          <cell r="R9">
            <v>2800.5764870364419</v>
          </cell>
        </row>
        <row r="10">
          <cell r="N10">
            <v>0.98396062669032036</v>
          </cell>
          <cell r="O10">
            <v>3478</v>
          </cell>
          <cell r="R10">
            <v>3422.2150596289343</v>
          </cell>
        </row>
        <row r="11">
          <cell r="N11">
            <v>0.97726261049078755</v>
          </cell>
          <cell r="O11">
            <v>5796</v>
          </cell>
          <cell r="R11">
            <v>5664.2140904046046</v>
          </cell>
        </row>
        <row r="12">
          <cell r="N12">
            <v>0.81764933519454841</v>
          </cell>
          <cell r="O12">
            <v>11600</v>
          </cell>
          <cell r="R12">
            <v>9484.7322882567623</v>
          </cell>
        </row>
      </sheetData>
      <sheetData sheetId="20"/>
      <sheetData sheetId="21"/>
      <sheetData sheetId="22"/>
    </sheetDataSet>
  </externalBook>
</externalLink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"/>
  <sheetViews>
    <sheetView tabSelected="1" topLeftCell="A18" workbookViewId="0">
      <selection activeCell="I60" sqref="I60"/>
    </sheetView>
  </sheetViews>
  <sheetFormatPr defaultRowHeight="15"/>
  <sheetData/>
  <pageMargins left="0.7" right="0.7" top="0.78740157499999996" bottom="0.78740157499999996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AD188"/>
  <sheetViews>
    <sheetView topLeftCell="A119" workbookViewId="0">
      <selection activeCell="F138" sqref="F138:F139"/>
    </sheetView>
  </sheetViews>
  <sheetFormatPr defaultRowHeight="15"/>
  <cols>
    <col min="1" max="1" width="6.5703125" customWidth="1"/>
    <col min="2" max="2" width="13.85546875" style="1" customWidth="1"/>
    <col min="3" max="3" width="11.7109375" style="1" customWidth="1"/>
    <col min="4" max="4" width="8" style="2" customWidth="1"/>
    <col min="5" max="5" width="18.5703125" style="1" customWidth="1"/>
    <col min="6" max="6" width="13.85546875" style="1" customWidth="1"/>
    <col min="7" max="7" width="6.85546875" style="6" customWidth="1"/>
    <col min="8" max="8" width="7.42578125" customWidth="1"/>
    <col min="9" max="9" width="7.5703125" customWidth="1"/>
    <col min="10" max="10" width="6.85546875" customWidth="1"/>
    <col min="11" max="11" width="7.85546875" customWidth="1"/>
    <col min="12" max="12" width="6" style="3" customWidth="1"/>
    <col min="13" max="13" width="7.28515625" style="4" customWidth="1"/>
    <col min="14" max="14" width="7.42578125" style="5" customWidth="1"/>
    <col min="15" max="15" width="6.140625" customWidth="1"/>
    <col min="257" max="257" width="6" customWidth="1"/>
    <col min="258" max="258" width="15.7109375" customWidth="1"/>
    <col min="259" max="259" width="9.28515625" customWidth="1"/>
    <col min="260" max="260" width="7.140625" customWidth="1"/>
    <col min="261" max="261" width="18.5703125" customWidth="1"/>
    <col min="262" max="262" width="13.85546875" customWidth="1"/>
    <col min="263" max="263" width="6.85546875" customWidth="1"/>
    <col min="264" max="264" width="7.42578125" customWidth="1"/>
    <col min="265" max="265" width="7.140625" customWidth="1"/>
    <col min="266" max="267" width="6.85546875" customWidth="1"/>
    <col min="268" max="268" width="6" customWidth="1"/>
    <col min="269" max="269" width="7.28515625" customWidth="1"/>
    <col min="270" max="270" width="7.42578125" customWidth="1"/>
    <col min="271" max="271" width="6.140625" customWidth="1"/>
    <col min="513" max="513" width="6" customWidth="1"/>
    <col min="514" max="514" width="15.7109375" customWidth="1"/>
    <col min="515" max="515" width="9.28515625" customWidth="1"/>
    <col min="516" max="516" width="7.140625" customWidth="1"/>
    <col min="517" max="517" width="18.5703125" customWidth="1"/>
    <col min="518" max="518" width="13.85546875" customWidth="1"/>
    <col min="519" max="519" width="6.85546875" customWidth="1"/>
    <col min="520" max="520" width="7.42578125" customWidth="1"/>
    <col min="521" max="521" width="7.140625" customWidth="1"/>
    <col min="522" max="523" width="6.85546875" customWidth="1"/>
    <col min="524" max="524" width="6" customWidth="1"/>
    <col min="525" max="525" width="7.28515625" customWidth="1"/>
    <col min="526" max="526" width="7.42578125" customWidth="1"/>
    <col min="527" max="527" width="6.140625" customWidth="1"/>
    <col min="769" max="769" width="6" customWidth="1"/>
    <col min="770" max="770" width="15.7109375" customWidth="1"/>
    <col min="771" max="771" width="9.28515625" customWidth="1"/>
    <col min="772" max="772" width="7.140625" customWidth="1"/>
    <col min="773" max="773" width="18.5703125" customWidth="1"/>
    <col min="774" max="774" width="13.85546875" customWidth="1"/>
    <col min="775" max="775" width="6.85546875" customWidth="1"/>
    <col min="776" max="776" width="7.42578125" customWidth="1"/>
    <col min="777" max="777" width="7.140625" customWidth="1"/>
    <col min="778" max="779" width="6.85546875" customWidth="1"/>
    <col min="780" max="780" width="6" customWidth="1"/>
    <col min="781" max="781" width="7.28515625" customWidth="1"/>
    <col min="782" max="782" width="7.42578125" customWidth="1"/>
    <col min="783" max="783" width="6.140625" customWidth="1"/>
    <col min="1025" max="1025" width="6" customWidth="1"/>
    <col min="1026" max="1026" width="15.7109375" customWidth="1"/>
    <col min="1027" max="1027" width="9.28515625" customWidth="1"/>
    <col min="1028" max="1028" width="7.140625" customWidth="1"/>
    <col min="1029" max="1029" width="18.5703125" customWidth="1"/>
    <col min="1030" max="1030" width="13.85546875" customWidth="1"/>
    <col min="1031" max="1031" width="6.85546875" customWidth="1"/>
    <col min="1032" max="1032" width="7.42578125" customWidth="1"/>
    <col min="1033" max="1033" width="7.140625" customWidth="1"/>
    <col min="1034" max="1035" width="6.85546875" customWidth="1"/>
    <col min="1036" max="1036" width="6" customWidth="1"/>
    <col min="1037" max="1037" width="7.28515625" customWidth="1"/>
    <col min="1038" max="1038" width="7.42578125" customWidth="1"/>
    <col min="1039" max="1039" width="6.140625" customWidth="1"/>
    <col min="1281" max="1281" width="6" customWidth="1"/>
    <col min="1282" max="1282" width="15.7109375" customWidth="1"/>
    <col min="1283" max="1283" width="9.28515625" customWidth="1"/>
    <col min="1284" max="1284" width="7.140625" customWidth="1"/>
    <col min="1285" max="1285" width="18.5703125" customWidth="1"/>
    <col min="1286" max="1286" width="13.85546875" customWidth="1"/>
    <col min="1287" max="1287" width="6.85546875" customWidth="1"/>
    <col min="1288" max="1288" width="7.42578125" customWidth="1"/>
    <col min="1289" max="1289" width="7.140625" customWidth="1"/>
    <col min="1290" max="1291" width="6.85546875" customWidth="1"/>
    <col min="1292" max="1292" width="6" customWidth="1"/>
    <col min="1293" max="1293" width="7.28515625" customWidth="1"/>
    <col min="1294" max="1294" width="7.42578125" customWidth="1"/>
    <col min="1295" max="1295" width="6.140625" customWidth="1"/>
    <col min="1537" max="1537" width="6" customWidth="1"/>
    <col min="1538" max="1538" width="15.7109375" customWidth="1"/>
    <col min="1539" max="1539" width="9.28515625" customWidth="1"/>
    <col min="1540" max="1540" width="7.140625" customWidth="1"/>
    <col min="1541" max="1541" width="18.5703125" customWidth="1"/>
    <col min="1542" max="1542" width="13.85546875" customWidth="1"/>
    <col min="1543" max="1543" width="6.85546875" customWidth="1"/>
    <col min="1544" max="1544" width="7.42578125" customWidth="1"/>
    <col min="1545" max="1545" width="7.140625" customWidth="1"/>
    <col min="1546" max="1547" width="6.85546875" customWidth="1"/>
    <col min="1548" max="1548" width="6" customWidth="1"/>
    <col min="1549" max="1549" width="7.28515625" customWidth="1"/>
    <col min="1550" max="1550" width="7.42578125" customWidth="1"/>
    <col min="1551" max="1551" width="6.140625" customWidth="1"/>
    <col min="1793" max="1793" width="6" customWidth="1"/>
    <col min="1794" max="1794" width="15.7109375" customWidth="1"/>
    <col min="1795" max="1795" width="9.28515625" customWidth="1"/>
    <col min="1796" max="1796" width="7.140625" customWidth="1"/>
    <col min="1797" max="1797" width="18.5703125" customWidth="1"/>
    <col min="1798" max="1798" width="13.85546875" customWidth="1"/>
    <col min="1799" max="1799" width="6.85546875" customWidth="1"/>
    <col min="1800" max="1800" width="7.42578125" customWidth="1"/>
    <col min="1801" max="1801" width="7.140625" customWidth="1"/>
    <col min="1802" max="1803" width="6.85546875" customWidth="1"/>
    <col min="1804" max="1804" width="6" customWidth="1"/>
    <col min="1805" max="1805" width="7.28515625" customWidth="1"/>
    <col min="1806" max="1806" width="7.42578125" customWidth="1"/>
    <col min="1807" max="1807" width="6.140625" customWidth="1"/>
    <col min="2049" max="2049" width="6" customWidth="1"/>
    <col min="2050" max="2050" width="15.7109375" customWidth="1"/>
    <col min="2051" max="2051" width="9.28515625" customWidth="1"/>
    <col min="2052" max="2052" width="7.140625" customWidth="1"/>
    <col min="2053" max="2053" width="18.5703125" customWidth="1"/>
    <col min="2054" max="2054" width="13.85546875" customWidth="1"/>
    <col min="2055" max="2055" width="6.85546875" customWidth="1"/>
    <col min="2056" max="2056" width="7.42578125" customWidth="1"/>
    <col min="2057" max="2057" width="7.140625" customWidth="1"/>
    <col min="2058" max="2059" width="6.85546875" customWidth="1"/>
    <col min="2060" max="2060" width="6" customWidth="1"/>
    <col min="2061" max="2061" width="7.28515625" customWidth="1"/>
    <col min="2062" max="2062" width="7.42578125" customWidth="1"/>
    <col min="2063" max="2063" width="6.140625" customWidth="1"/>
    <col min="2305" max="2305" width="6" customWidth="1"/>
    <col min="2306" max="2306" width="15.7109375" customWidth="1"/>
    <col min="2307" max="2307" width="9.28515625" customWidth="1"/>
    <col min="2308" max="2308" width="7.140625" customWidth="1"/>
    <col min="2309" max="2309" width="18.5703125" customWidth="1"/>
    <col min="2310" max="2310" width="13.85546875" customWidth="1"/>
    <col min="2311" max="2311" width="6.85546875" customWidth="1"/>
    <col min="2312" max="2312" width="7.42578125" customWidth="1"/>
    <col min="2313" max="2313" width="7.140625" customWidth="1"/>
    <col min="2314" max="2315" width="6.85546875" customWidth="1"/>
    <col min="2316" max="2316" width="6" customWidth="1"/>
    <col min="2317" max="2317" width="7.28515625" customWidth="1"/>
    <col min="2318" max="2318" width="7.42578125" customWidth="1"/>
    <col min="2319" max="2319" width="6.140625" customWidth="1"/>
    <col min="2561" max="2561" width="6" customWidth="1"/>
    <col min="2562" max="2562" width="15.7109375" customWidth="1"/>
    <col min="2563" max="2563" width="9.28515625" customWidth="1"/>
    <col min="2564" max="2564" width="7.140625" customWidth="1"/>
    <col min="2565" max="2565" width="18.5703125" customWidth="1"/>
    <col min="2566" max="2566" width="13.85546875" customWidth="1"/>
    <col min="2567" max="2567" width="6.85546875" customWidth="1"/>
    <col min="2568" max="2568" width="7.42578125" customWidth="1"/>
    <col min="2569" max="2569" width="7.140625" customWidth="1"/>
    <col min="2570" max="2571" width="6.85546875" customWidth="1"/>
    <col min="2572" max="2572" width="6" customWidth="1"/>
    <col min="2573" max="2573" width="7.28515625" customWidth="1"/>
    <col min="2574" max="2574" width="7.42578125" customWidth="1"/>
    <col min="2575" max="2575" width="6.140625" customWidth="1"/>
    <col min="2817" max="2817" width="6" customWidth="1"/>
    <col min="2818" max="2818" width="15.7109375" customWidth="1"/>
    <col min="2819" max="2819" width="9.28515625" customWidth="1"/>
    <col min="2820" max="2820" width="7.140625" customWidth="1"/>
    <col min="2821" max="2821" width="18.5703125" customWidth="1"/>
    <col min="2822" max="2822" width="13.85546875" customWidth="1"/>
    <col min="2823" max="2823" width="6.85546875" customWidth="1"/>
    <col min="2824" max="2824" width="7.42578125" customWidth="1"/>
    <col min="2825" max="2825" width="7.140625" customWidth="1"/>
    <col min="2826" max="2827" width="6.85546875" customWidth="1"/>
    <col min="2828" max="2828" width="6" customWidth="1"/>
    <col min="2829" max="2829" width="7.28515625" customWidth="1"/>
    <col min="2830" max="2830" width="7.42578125" customWidth="1"/>
    <col min="2831" max="2831" width="6.140625" customWidth="1"/>
    <col min="3073" max="3073" width="6" customWidth="1"/>
    <col min="3074" max="3074" width="15.7109375" customWidth="1"/>
    <col min="3075" max="3075" width="9.28515625" customWidth="1"/>
    <col min="3076" max="3076" width="7.140625" customWidth="1"/>
    <col min="3077" max="3077" width="18.5703125" customWidth="1"/>
    <col min="3078" max="3078" width="13.85546875" customWidth="1"/>
    <col min="3079" max="3079" width="6.85546875" customWidth="1"/>
    <col min="3080" max="3080" width="7.42578125" customWidth="1"/>
    <col min="3081" max="3081" width="7.140625" customWidth="1"/>
    <col min="3082" max="3083" width="6.85546875" customWidth="1"/>
    <col min="3084" max="3084" width="6" customWidth="1"/>
    <col min="3085" max="3085" width="7.28515625" customWidth="1"/>
    <col min="3086" max="3086" width="7.42578125" customWidth="1"/>
    <col min="3087" max="3087" width="6.140625" customWidth="1"/>
    <col min="3329" max="3329" width="6" customWidth="1"/>
    <col min="3330" max="3330" width="15.7109375" customWidth="1"/>
    <col min="3331" max="3331" width="9.28515625" customWidth="1"/>
    <col min="3332" max="3332" width="7.140625" customWidth="1"/>
    <col min="3333" max="3333" width="18.5703125" customWidth="1"/>
    <col min="3334" max="3334" width="13.85546875" customWidth="1"/>
    <col min="3335" max="3335" width="6.85546875" customWidth="1"/>
    <col min="3336" max="3336" width="7.42578125" customWidth="1"/>
    <col min="3337" max="3337" width="7.140625" customWidth="1"/>
    <col min="3338" max="3339" width="6.85546875" customWidth="1"/>
    <col min="3340" max="3340" width="6" customWidth="1"/>
    <col min="3341" max="3341" width="7.28515625" customWidth="1"/>
    <col min="3342" max="3342" width="7.42578125" customWidth="1"/>
    <col min="3343" max="3343" width="6.140625" customWidth="1"/>
    <col min="3585" max="3585" width="6" customWidth="1"/>
    <col min="3586" max="3586" width="15.7109375" customWidth="1"/>
    <col min="3587" max="3587" width="9.28515625" customWidth="1"/>
    <col min="3588" max="3588" width="7.140625" customWidth="1"/>
    <col min="3589" max="3589" width="18.5703125" customWidth="1"/>
    <col min="3590" max="3590" width="13.85546875" customWidth="1"/>
    <col min="3591" max="3591" width="6.85546875" customWidth="1"/>
    <col min="3592" max="3592" width="7.42578125" customWidth="1"/>
    <col min="3593" max="3593" width="7.140625" customWidth="1"/>
    <col min="3594" max="3595" width="6.85546875" customWidth="1"/>
    <col min="3596" max="3596" width="6" customWidth="1"/>
    <col min="3597" max="3597" width="7.28515625" customWidth="1"/>
    <col min="3598" max="3598" width="7.42578125" customWidth="1"/>
    <col min="3599" max="3599" width="6.140625" customWidth="1"/>
    <col min="3841" max="3841" width="6" customWidth="1"/>
    <col min="3842" max="3842" width="15.7109375" customWidth="1"/>
    <col min="3843" max="3843" width="9.28515625" customWidth="1"/>
    <col min="3844" max="3844" width="7.140625" customWidth="1"/>
    <col min="3845" max="3845" width="18.5703125" customWidth="1"/>
    <col min="3846" max="3846" width="13.85546875" customWidth="1"/>
    <col min="3847" max="3847" width="6.85546875" customWidth="1"/>
    <col min="3848" max="3848" width="7.42578125" customWidth="1"/>
    <col min="3849" max="3849" width="7.140625" customWidth="1"/>
    <col min="3850" max="3851" width="6.85546875" customWidth="1"/>
    <col min="3852" max="3852" width="6" customWidth="1"/>
    <col min="3853" max="3853" width="7.28515625" customWidth="1"/>
    <col min="3854" max="3854" width="7.42578125" customWidth="1"/>
    <col min="3855" max="3855" width="6.140625" customWidth="1"/>
    <col min="4097" max="4097" width="6" customWidth="1"/>
    <col min="4098" max="4098" width="15.7109375" customWidth="1"/>
    <col min="4099" max="4099" width="9.28515625" customWidth="1"/>
    <col min="4100" max="4100" width="7.140625" customWidth="1"/>
    <col min="4101" max="4101" width="18.5703125" customWidth="1"/>
    <col min="4102" max="4102" width="13.85546875" customWidth="1"/>
    <col min="4103" max="4103" width="6.85546875" customWidth="1"/>
    <col min="4104" max="4104" width="7.42578125" customWidth="1"/>
    <col min="4105" max="4105" width="7.140625" customWidth="1"/>
    <col min="4106" max="4107" width="6.85546875" customWidth="1"/>
    <col min="4108" max="4108" width="6" customWidth="1"/>
    <col min="4109" max="4109" width="7.28515625" customWidth="1"/>
    <col min="4110" max="4110" width="7.42578125" customWidth="1"/>
    <col min="4111" max="4111" width="6.140625" customWidth="1"/>
    <col min="4353" max="4353" width="6" customWidth="1"/>
    <col min="4354" max="4354" width="15.7109375" customWidth="1"/>
    <col min="4355" max="4355" width="9.28515625" customWidth="1"/>
    <col min="4356" max="4356" width="7.140625" customWidth="1"/>
    <col min="4357" max="4357" width="18.5703125" customWidth="1"/>
    <col min="4358" max="4358" width="13.85546875" customWidth="1"/>
    <col min="4359" max="4359" width="6.85546875" customWidth="1"/>
    <col min="4360" max="4360" width="7.42578125" customWidth="1"/>
    <col min="4361" max="4361" width="7.140625" customWidth="1"/>
    <col min="4362" max="4363" width="6.85546875" customWidth="1"/>
    <col min="4364" max="4364" width="6" customWidth="1"/>
    <col min="4365" max="4365" width="7.28515625" customWidth="1"/>
    <col min="4366" max="4366" width="7.42578125" customWidth="1"/>
    <col min="4367" max="4367" width="6.140625" customWidth="1"/>
    <col min="4609" max="4609" width="6" customWidth="1"/>
    <col min="4610" max="4610" width="15.7109375" customWidth="1"/>
    <col min="4611" max="4611" width="9.28515625" customWidth="1"/>
    <col min="4612" max="4612" width="7.140625" customWidth="1"/>
    <col min="4613" max="4613" width="18.5703125" customWidth="1"/>
    <col min="4614" max="4614" width="13.85546875" customWidth="1"/>
    <col min="4615" max="4615" width="6.85546875" customWidth="1"/>
    <col min="4616" max="4616" width="7.42578125" customWidth="1"/>
    <col min="4617" max="4617" width="7.140625" customWidth="1"/>
    <col min="4618" max="4619" width="6.85546875" customWidth="1"/>
    <col min="4620" max="4620" width="6" customWidth="1"/>
    <col min="4621" max="4621" width="7.28515625" customWidth="1"/>
    <col min="4622" max="4622" width="7.42578125" customWidth="1"/>
    <col min="4623" max="4623" width="6.140625" customWidth="1"/>
    <col min="4865" max="4865" width="6" customWidth="1"/>
    <col min="4866" max="4866" width="15.7109375" customWidth="1"/>
    <col min="4867" max="4867" width="9.28515625" customWidth="1"/>
    <col min="4868" max="4868" width="7.140625" customWidth="1"/>
    <col min="4869" max="4869" width="18.5703125" customWidth="1"/>
    <col min="4870" max="4870" width="13.85546875" customWidth="1"/>
    <col min="4871" max="4871" width="6.85546875" customWidth="1"/>
    <col min="4872" max="4872" width="7.42578125" customWidth="1"/>
    <col min="4873" max="4873" width="7.140625" customWidth="1"/>
    <col min="4874" max="4875" width="6.85546875" customWidth="1"/>
    <col min="4876" max="4876" width="6" customWidth="1"/>
    <col min="4877" max="4877" width="7.28515625" customWidth="1"/>
    <col min="4878" max="4878" width="7.42578125" customWidth="1"/>
    <col min="4879" max="4879" width="6.140625" customWidth="1"/>
    <col min="5121" max="5121" width="6" customWidth="1"/>
    <col min="5122" max="5122" width="15.7109375" customWidth="1"/>
    <col min="5123" max="5123" width="9.28515625" customWidth="1"/>
    <col min="5124" max="5124" width="7.140625" customWidth="1"/>
    <col min="5125" max="5125" width="18.5703125" customWidth="1"/>
    <col min="5126" max="5126" width="13.85546875" customWidth="1"/>
    <col min="5127" max="5127" width="6.85546875" customWidth="1"/>
    <col min="5128" max="5128" width="7.42578125" customWidth="1"/>
    <col min="5129" max="5129" width="7.140625" customWidth="1"/>
    <col min="5130" max="5131" width="6.85546875" customWidth="1"/>
    <col min="5132" max="5132" width="6" customWidth="1"/>
    <col min="5133" max="5133" width="7.28515625" customWidth="1"/>
    <col min="5134" max="5134" width="7.42578125" customWidth="1"/>
    <col min="5135" max="5135" width="6.140625" customWidth="1"/>
    <col min="5377" max="5377" width="6" customWidth="1"/>
    <col min="5378" max="5378" width="15.7109375" customWidth="1"/>
    <col min="5379" max="5379" width="9.28515625" customWidth="1"/>
    <col min="5380" max="5380" width="7.140625" customWidth="1"/>
    <col min="5381" max="5381" width="18.5703125" customWidth="1"/>
    <col min="5382" max="5382" width="13.85546875" customWidth="1"/>
    <col min="5383" max="5383" width="6.85546875" customWidth="1"/>
    <col min="5384" max="5384" width="7.42578125" customWidth="1"/>
    <col min="5385" max="5385" width="7.140625" customWidth="1"/>
    <col min="5386" max="5387" width="6.85546875" customWidth="1"/>
    <col min="5388" max="5388" width="6" customWidth="1"/>
    <col min="5389" max="5389" width="7.28515625" customWidth="1"/>
    <col min="5390" max="5390" width="7.42578125" customWidth="1"/>
    <col min="5391" max="5391" width="6.140625" customWidth="1"/>
    <col min="5633" max="5633" width="6" customWidth="1"/>
    <col min="5634" max="5634" width="15.7109375" customWidth="1"/>
    <col min="5635" max="5635" width="9.28515625" customWidth="1"/>
    <col min="5636" max="5636" width="7.140625" customWidth="1"/>
    <col min="5637" max="5637" width="18.5703125" customWidth="1"/>
    <col min="5638" max="5638" width="13.85546875" customWidth="1"/>
    <col min="5639" max="5639" width="6.85546875" customWidth="1"/>
    <col min="5640" max="5640" width="7.42578125" customWidth="1"/>
    <col min="5641" max="5641" width="7.140625" customWidth="1"/>
    <col min="5642" max="5643" width="6.85546875" customWidth="1"/>
    <col min="5644" max="5644" width="6" customWidth="1"/>
    <col min="5645" max="5645" width="7.28515625" customWidth="1"/>
    <col min="5646" max="5646" width="7.42578125" customWidth="1"/>
    <col min="5647" max="5647" width="6.140625" customWidth="1"/>
    <col min="5889" max="5889" width="6" customWidth="1"/>
    <col min="5890" max="5890" width="15.7109375" customWidth="1"/>
    <col min="5891" max="5891" width="9.28515625" customWidth="1"/>
    <col min="5892" max="5892" width="7.140625" customWidth="1"/>
    <col min="5893" max="5893" width="18.5703125" customWidth="1"/>
    <col min="5894" max="5894" width="13.85546875" customWidth="1"/>
    <col min="5895" max="5895" width="6.85546875" customWidth="1"/>
    <col min="5896" max="5896" width="7.42578125" customWidth="1"/>
    <col min="5897" max="5897" width="7.140625" customWidth="1"/>
    <col min="5898" max="5899" width="6.85546875" customWidth="1"/>
    <col min="5900" max="5900" width="6" customWidth="1"/>
    <col min="5901" max="5901" width="7.28515625" customWidth="1"/>
    <col min="5902" max="5902" width="7.42578125" customWidth="1"/>
    <col min="5903" max="5903" width="6.140625" customWidth="1"/>
    <col min="6145" max="6145" width="6" customWidth="1"/>
    <col min="6146" max="6146" width="15.7109375" customWidth="1"/>
    <col min="6147" max="6147" width="9.28515625" customWidth="1"/>
    <col min="6148" max="6148" width="7.140625" customWidth="1"/>
    <col min="6149" max="6149" width="18.5703125" customWidth="1"/>
    <col min="6150" max="6150" width="13.85546875" customWidth="1"/>
    <col min="6151" max="6151" width="6.85546875" customWidth="1"/>
    <col min="6152" max="6152" width="7.42578125" customWidth="1"/>
    <col min="6153" max="6153" width="7.140625" customWidth="1"/>
    <col min="6154" max="6155" width="6.85546875" customWidth="1"/>
    <col min="6156" max="6156" width="6" customWidth="1"/>
    <col min="6157" max="6157" width="7.28515625" customWidth="1"/>
    <col min="6158" max="6158" width="7.42578125" customWidth="1"/>
    <col min="6159" max="6159" width="6.140625" customWidth="1"/>
    <col min="6401" max="6401" width="6" customWidth="1"/>
    <col min="6402" max="6402" width="15.7109375" customWidth="1"/>
    <col min="6403" max="6403" width="9.28515625" customWidth="1"/>
    <col min="6404" max="6404" width="7.140625" customWidth="1"/>
    <col min="6405" max="6405" width="18.5703125" customWidth="1"/>
    <col min="6406" max="6406" width="13.85546875" customWidth="1"/>
    <col min="6407" max="6407" width="6.85546875" customWidth="1"/>
    <col min="6408" max="6408" width="7.42578125" customWidth="1"/>
    <col min="6409" max="6409" width="7.140625" customWidth="1"/>
    <col min="6410" max="6411" width="6.85546875" customWidth="1"/>
    <col min="6412" max="6412" width="6" customWidth="1"/>
    <col min="6413" max="6413" width="7.28515625" customWidth="1"/>
    <col min="6414" max="6414" width="7.42578125" customWidth="1"/>
    <col min="6415" max="6415" width="6.140625" customWidth="1"/>
    <col min="6657" max="6657" width="6" customWidth="1"/>
    <col min="6658" max="6658" width="15.7109375" customWidth="1"/>
    <col min="6659" max="6659" width="9.28515625" customWidth="1"/>
    <col min="6660" max="6660" width="7.140625" customWidth="1"/>
    <col min="6661" max="6661" width="18.5703125" customWidth="1"/>
    <col min="6662" max="6662" width="13.85546875" customWidth="1"/>
    <col min="6663" max="6663" width="6.85546875" customWidth="1"/>
    <col min="6664" max="6664" width="7.42578125" customWidth="1"/>
    <col min="6665" max="6665" width="7.140625" customWidth="1"/>
    <col min="6666" max="6667" width="6.85546875" customWidth="1"/>
    <col min="6668" max="6668" width="6" customWidth="1"/>
    <col min="6669" max="6669" width="7.28515625" customWidth="1"/>
    <col min="6670" max="6670" width="7.42578125" customWidth="1"/>
    <col min="6671" max="6671" width="6.140625" customWidth="1"/>
    <col min="6913" max="6913" width="6" customWidth="1"/>
    <col min="6914" max="6914" width="15.7109375" customWidth="1"/>
    <col min="6915" max="6915" width="9.28515625" customWidth="1"/>
    <col min="6916" max="6916" width="7.140625" customWidth="1"/>
    <col min="6917" max="6917" width="18.5703125" customWidth="1"/>
    <col min="6918" max="6918" width="13.85546875" customWidth="1"/>
    <col min="6919" max="6919" width="6.85546875" customWidth="1"/>
    <col min="6920" max="6920" width="7.42578125" customWidth="1"/>
    <col min="6921" max="6921" width="7.140625" customWidth="1"/>
    <col min="6922" max="6923" width="6.85546875" customWidth="1"/>
    <col min="6924" max="6924" width="6" customWidth="1"/>
    <col min="6925" max="6925" width="7.28515625" customWidth="1"/>
    <col min="6926" max="6926" width="7.42578125" customWidth="1"/>
    <col min="6927" max="6927" width="6.140625" customWidth="1"/>
    <col min="7169" max="7169" width="6" customWidth="1"/>
    <col min="7170" max="7170" width="15.7109375" customWidth="1"/>
    <col min="7171" max="7171" width="9.28515625" customWidth="1"/>
    <col min="7172" max="7172" width="7.140625" customWidth="1"/>
    <col min="7173" max="7173" width="18.5703125" customWidth="1"/>
    <col min="7174" max="7174" width="13.85546875" customWidth="1"/>
    <col min="7175" max="7175" width="6.85546875" customWidth="1"/>
    <col min="7176" max="7176" width="7.42578125" customWidth="1"/>
    <col min="7177" max="7177" width="7.140625" customWidth="1"/>
    <col min="7178" max="7179" width="6.85546875" customWidth="1"/>
    <col min="7180" max="7180" width="6" customWidth="1"/>
    <col min="7181" max="7181" width="7.28515625" customWidth="1"/>
    <col min="7182" max="7182" width="7.42578125" customWidth="1"/>
    <col min="7183" max="7183" width="6.140625" customWidth="1"/>
    <col min="7425" max="7425" width="6" customWidth="1"/>
    <col min="7426" max="7426" width="15.7109375" customWidth="1"/>
    <col min="7427" max="7427" width="9.28515625" customWidth="1"/>
    <col min="7428" max="7428" width="7.140625" customWidth="1"/>
    <col min="7429" max="7429" width="18.5703125" customWidth="1"/>
    <col min="7430" max="7430" width="13.85546875" customWidth="1"/>
    <col min="7431" max="7431" width="6.85546875" customWidth="1"/>
    <col min="7432" max="7432" width="7.42578125" customWidth="1"/>
    <col min="7433" max="7433" width="7.140625" customWidth="1"/>
    <col min="7434" max="7435" width="6.85546875" customWidth="1"/>
    <col min="7436" max="7436" width="6" customWidth="1"/>
    <col min="7437" max="7437" width="7.28515625" customWidth="1"/>
    <col min="7438" max="7438" width="7.42578125" customWidth="1"/>
    <col min="7439" max="7439" width="6.140625" customWidth="1"/>
    <col min="7681" max="7681" width="6" customWidth="1"/>
    <col min="7682" max="7682" width="15.7109375" customWidth="1"/>
    <col min="7683" max="7683" width="9.28515625" customWidth="1"/>
    <col min="7684" max="7684" width="7.140625" customWidth="1"/>
    <col min="7685" max="7685" width="18.5703125" customWidth="1"/>
    <col min="7686" max="7686" width="13.85546875" customWidth="1"/>
    <col min="7687" max="7687" width="6.85546875" customWidth="1"/>
    <col min="7688" max="7688" width="7.42578125" customWidth="1"/>
    <col min="7689" max="7689" width="7.140625" customWidth="1"/>
    <col min="7690" max="7691" width="6.85546875" customWidth="1"/>
    <col min="7692" max="7692" width="6" customWidth="1"/>
    <col min="7693" max="7693" width="7.28515625" customWidth="1"/>
    <col min="7694" max="7694" width="7.42578125" customWidth="1"/>
    <col min="7695" max="7695" width="6.140625" customWidth="1"/>
    <col min="7937" max="7937" width="6" customWidth="1"/>
    <col min="7938" max="7938" width="15.7109375" customWidth="1"/>
    <col min="7939" max="7939" width="9.28515625" customWidth="1"/>
    <col min="7940" max="7940" width="7.140625" customWidth="1"/>
    <col min="7941" max="7941" width="18.5703125" customWidth="1"/>
    <col min="7942" max="7942" width="13.85546875" customWidth="1"/>
    <col min="7943" max="7943" width="6.85546875" customWidth="1"/>
    <col min="7944" max="7944" width="7.42578125" customWidth="1"/>
    <col min="7945" max="7945" width="7.140625" customWidth="1"/>
    <col min="7946" max="7947" width="6.85546875" customWidth="1"/>
    <col min="7948" max="7948" width="6" customWidth="1"/>
    <col min="7949" max="7949" width="7.28515625" customWidth="1"/>
    <col min="7950" max="7950" width="7.42578125" customWidth="1"/>
    <col min="7951" max="7951" width="6.140625" customWidth="1"/>
    <col min="8193" max="8193" width="6" customWidth="1"/>
    <col min="8194" max="8194" width="15.7109375" customWidth="1"/>
    <col min="8195" max="8195" width="9.28515625" customWidth="1"/>
    <col min="8196" max="8196" width="7.140625" customWidth="1"/>
    <col min="8197" max="8197" width="18.5703125" customWidth="1"/>
    <col min="8198" max="8198" width="13.85546875" customWidth="1"/>
    <col min="8199" max="8199" width="6.85546875" customWidth="1"/>
    <col min="8200" max="8200" width="7.42578125" customWidth="1"/>
    <col min="8201" max="8201" width="7.140625" customWidth="1"/>
    <col min="8202" max="8203" width="6.85546875" customWidth="1"/>
    <col min="8204" max="8204" width="6" customWidth="1"/>
    <col min="8205" max="8205" width="7.28515625" customWidth="1"/>
    <col min="8206" max="8206" width="7.42578125" customWidth="1"/>
    <col min="8207" max="8207" width="6.140625" customWidth="1"/>
    <col min="8449" max="8449" width="6" customWidth="1"/>
    <col min="8450" max="8450" width="15.7109375" customWidth="1"/>
    <col min="8451" max="8451" width="9.28515625" customWidth="1"/>
    <col min="8452" max="8452" width="7.140625" customWidth="1"/>
    <col min="8453" max="8453" width="18.5703125" customWidth="1"/>
    <col min="8454" max="8454" width="13.85546875" customWidth="1"/>
    <col min="8455" max="8455" width="6.85546875" customWidth="1"/>
    <col min="8456" max="8456" width="7.42578125" customWidth="1"/>
    <col min="8457" max="8457" width="7.140625" customWidth="1"/>
    <col min="8458" max="8459" width="6.85546875" customWidth="1"/>
    <col min="8460" max="8460" width="6" customWidth="1"/>
    <col min="8461" max="8461" width="7.28515625" customWidth="1"/>
    <col min="8462" max="8462" width="7.42578125" customWidth="1"/>
    <col min="8463" max="8463" width="6.140625" customWidth="1"/>
    <col min="8705" max="8705" width="6" customWidth="1"/>
    <col min="8706" max="8706" width="15.7109375" customWidth="1"/>
    <col min="8707" max="8707" width="9.28515625" customWidth="1"/>
    <col min="8708" max="8708" width="7.140625" customWidth="1"/>
    <col min="8709" max="8709" width="18.5703125" customWidth="1"/>
    <col min="8710" max="8710" width="13.85546875" customWidth="1"/>
    <col min="8711" max="8711" width="6.85546875" customWidth="1"/>
    <col min="8712" max="8712" width="7.42578125" customWidth="1"/>
    <col min="8713" max="8713" width="7.140625" customWidth="1"/>
    <col min="8714" max="8715" width="6.85546875" customWidth="1"/>
    <col min="8716" max="8716" width="6" customWidth="1"/>
    <col min="8717" max="8717" width="7.28515625" customWidth="1"/>
    <col min="8718" max="8718" width="7.42578125" customWidth="1"/>
    <col min="8719" max="8719" width="6.140625" customWidth="1"/>
    <col min="8961" max="8961" width="6" customWidth="1"/>
    <col min="8962" max="8962" width="15.7109375" customWidth="1"/>
    <col min="8963" max="8963" width="9.28515625" customWidth="1"/>
    <col min="8964" max="8964" width="7.140625" customWidth="1"/>
    <col min="8965" max="8965" width="18.5703125" customWidth="1"/>
    <col min="8966" max="8966" width="13.85546875" customWidth="1"/>
    <col min="8967" max="8967" width="6.85546875" customWidth="1"/>
    <col min="8968" max="8968" width="7.42578125" customWidth="1"/>
    <col min="8969" max="8969" width="7.140625" customWidth="1"/>
    <col min="8970" max="8971" width="6.85546875" customWidth="1"/>
    <col min="8972" max="8972" width="6" customWidth="1"/>
    <col min="8973" max="8973" width="7.28515625" customWidth="1"/>
    <col min="8974" max="8974" width="7.42578125" customWidth="1"/>
    <col min="8975" max="8975" width="6.140625" customWidth="1"/>
    <col min="9217" max="9217" width="6" customWidth="1"/>
    <col min="9218" max="9218" width="15.7109375" customWidth="1"/>
    <col min="9219" max="9219" width="9.28515625" customWidth="1"/>
    <col min="9220" max="9220" width="7.140625" customWidth="1"/>
    <col min="9221" max="9221" width="18.5703125" customWidth="1"/>
    <col min="9222" max="9222" width="13.85546875" customWidth="1"/>
    <col min="9223" max="9223" width="6.85546875" customWidth="1"/>
    <col min="9224" max="9224" width="7.42578125" customWidth="1"/>
    <col min="9225" max="9225" width="7.140625" customWidth="1"/>
    <col min="9226" max="9227" width="6.85546875" customWidth="1"/>
    <col min="9228" max="9228" width="6" customWidth="1"/>
    <col min="9229" max="9229" width="7.28515625" customWidth="1"/>
    <col min="9230" max="9230" width="7.42578125" customWidth="1"/>
    <col min="9231" max="9231" width="6.140625" customWidth="1"/>
    <col min="9473" max="9473" width="6" customWidth="1"/>
    <col min="9474" max="9474" width="15.7109375" customWidth="1"/>
    <col min="9475" max="9475" width="9.28515625" customWidth="1"/>
    <col min="9476" max="9476" width="7.140625" customWidth="1"/>
    <col min="9477" max="9477" width="18.5703125" customWidth="1"/>
    <col min="9478" max="9478" width="13.85546875" customWidth="1"/>
    <col min="9479" max="9479" width="6.85546875" customWidth="1"/>
    <col min="9480" max="9480" width="7.42578125" customWidth="1"/>
    <col min="9481" max="9481" width="7.140625" customWidth="1"/>
    <col min="9482" max="9483" width="6.85546875" customWidth="1"/>
    <col min="9484" max="9484" width="6" customWidth="1"/>
    <col min="9485" max="9485" width="7.28515625" customWidth="1"/>
    <col min="9486" max="9486" width="7.42578125" customWidth="1"/>
    <col min="9487" max="9487" width="6.140625" customWidth="1"/>
    <col min="9729" max="9729" width="6" customWidth="1"/>
    <col min="9730" max="9730" width="15.7109375" customWidth="1"/>
    <col min="9731" max="9731" width="9.28515625" customWidth="1"/>
    <col min="9732" max="9732" width="7.140625" customWidth="1"/>
    <col min="9733" max="9733" width="18.5703125" customWidth="1"/>
    <col min="9734" max="9734" width="13.85546875" customWidth="1"/>
    <col min="9735" max="9735" width="6.85546875" customWidth="1"/>
    <col min="9736" max="9736" width="7.42578125" customWidth="1"/>
    <col min="9737" max="9737" width="7.140625" customWidth="1"/>
    <col min="9738" max="9739" width="6.85546875" customWidth="1"/>
    <col min="9740" max="9740" width="6" customWidth="1"/>
    <col min="9741" max="9741" width="7.28515625" customWidth="1"/>
    <col min="9742" max="9742" width="7.42578125" customWidth="1"/>
    <col min="9743" max="9743" width="6.140625" customWidth="1"/>
    <col min="9985" max="9985" width="6" customWidth="1"/>
    <col min="9986" max="9986" width="15.7109375" customWidth="1"/>
    <col min="9987" max="9987" width="9.28515625" customWidth="1"/>
    <col min="9988" max="9988" width="7.140625" customWidth="1"/>
    <col min="9989" max="9989" width="18.5703125" customWidth="1"/>
    <col min="9990" max="9990" width="13.85546875" customWidth="1"/>
    <col min="9991" max="9991" width="6.85546875" customWidth="1"/>
    <col min="9992" max="9992" width="7.42578125" customWidth="1"/>
    <col min="9993" max="9993" width="7.140625" customWidth="1"/>
    <col min="9994" max="9995" width="6.85546875" customWidth="1"/>
    <col min="9996" max="9996" width="6" customWidth="1"/>
    <col min="9997" max="9997" width="7.28515625" customWidth="1"/>
    <col min="9998" max="9998" width="7.42578125" customWidth="1"/>
    <col min="9999" max="9999" width="6.140625" customWidth="1"/>
    <col min="10241" max="10241" width="6" customWidth="1"/>
    <col min="10242" max="10242" width="15.7109375" customWidth="1"/>
    <col min="10243" max="10243" width="9.28515625" customWidth="1"/>
    <col min="10244" max="10244" width="7.140625" customWidth="1"/>
    <col min="10245" max="10245" width="18.5703125" customWidth="1"/>
    <col min="10246" max="10246" width="13.85546875" customWidth="1"/>
    <col min="10247" max="10247" width="6.85546875" customWidth="1"/>
    <col min="10248" max="10248" width="7.42578125" customWidth="1"/>
    <col min="10249" max="10249" width="7.140625" customWidth="1"/>
    <col min="10250" max="10251" width="6.85546875" customWidth="1"/>
    <col min="10252" max="10252" width="6" customWidth="1"/>
    <col min="10253" max="10253" width="7.28515625" customWidth="1"/>
    <col min="10254" max="10254" width="7.42578125" customWidth="1"/>
    <col min="10255" max="10255" width="6.140625" customWidth="1"/>
    <col min="10497" max="10497" width="6" customWidth="1"/>
    <col min="10498" max="10498" width="15.7109375" customWidth="1"/>
    <col min="10499" max="10499" width="9.28515625" customWidth="1"/>
    <col min="10500" max="10500" width="7.140625" customWidth="1"/>
    <col min="10501" max="10501" width="18.5703125" customWidth="1"/>
    <col min="10502" max="10502" width="13.85546875" customWidth="1"/>
    <col min="10503" max="10503" width="6.85546875" customWidth="1"/>
    <col min="10504" max="10504" width="7.42578125" customWidth="1"/>
    <col min="10505" max="10505" width="7.140625" customWidth="1"/>
    <col min="10506" max="10507" width="6.85546875" customWidth="1"/>
    <col min="10508" max="10508" width="6" customWidth="1"/>
    <col min="10509" max="10509" width="7.28515625" customWidth="1"/>
    <col min="10510" max="10510" width="7.42578125" customWidth="1"/>
    <col min="10511" max="10511" width="6.140625" customWidth="1"/>
    <col min="10753" max="10753" width="6" customWidth="1"/>
    <col min="10754" max="10754" width="15.7109375" customWidth="1"/>
    <col min="10755" max="10755" width="9.28515625" customWidth="1"/>
    <col min="10756" max="10756" width="7.140625" customWidth="1"/>
    <col min="10757" max="10757" width="18.5703125" customWidth="1"/>
    <col min="10758" max="10758" width="13.85546875" customWidth="1"/>
    <col min="10759" max="10759" width="6.85546875" customWidth="1"/>
    <col min="10760" max="10760" width="7.42578125" customWidth="1"/>
    <col min="10761" max="10761" width="7.140625" customWidth="1"/>
    <col min="10762" max="10763" width="6.85546875" customWidth="1"/>
    <col min="10764" max="10764" width="6" customWidth="1"/>
    <col min="10765" max="10765" width="7.28515625" customWidth="1"/>
    <col min="10766" max="10766" width="7.42578125" customWidth="1"/>
    <col min="10767" max="10767" width="6.140625" customWidth="1"/>
    <col min="11009" max="11009" width="6" customWidth="1"/>
    <col min="11010" max="11010" width="15.7109375" customWidth="1"/>
    <col min="11011" max="11011" width="9.28515625" customWidth="1"/>
    <col min="11012" max="11012" width="7.140625" customWidth="1"/>
    <col min="11013" max="11013" width="18.5703125" customWidth="1"/>
    <col min="11014" max="11014" width="13.85546875" customWidth="1"/>
    <col min="11015" max="11015" width="6.85546875" customWidth="1"/>
    <col min="11016" max="11016" width="7.42578125" customWidth="1"/>
    <col min="11017" max="11017" width="7.140625" customWidth="1"/>
    <col min="11018" max="11019" width="6.85546875" customWidth="1"/>
    <col min="11020" max="11020" width="6" customWidth="1"/>
    <col min="11021" max="11021" width="7.28515625" customWidth="1"/>
    <col min="11022" max="11022" width="7.42578125" customWidth="1"/>
    <col min="11023" max="11023" width="6.140625" customWidth="1"/>
    <col min="11265" max="11265" width="6" customWidth="1"/>
    <col min="11266" max="11266" width="15.7109375" customWidth="1"/>
    <col min="11267" max="11267" width="9.28515625" customWidth="1"/>
    <col min="11268" max="11268" width="7.140625" customWidth="1"/>
    <col min="11269" max="11269" width="18.5703125" customWidth="1"/>
    <col min="11270" max="11270" width="13.85546875" customWidth="1"/>
    <col min="11271" max="11271" width="6.85546875" customWidth="1"/>
    <col min="11272" max="11272" width="7.42578125" customWidth="1"/>
    <col min="11273" max="11273" width="7.140625" customWidth="1"/>
    <col min="11274" max="11275" width="6.85546875" customWidth="1"/>
    <col min="11276" max="11276" width="6" customWidth="1"/>
    <col min="11277" max="11277" width="7.28515625" customWidth="1"/>
    <col min="11278" max="11278" width="7.42578125" customWidth="1"/>
    <col min="11279" max="11279" width="6.140625" customWidth="1"/>
    <col min="11521" max="11521" width="6" customWidth="1"/>
    <col min="11522" max="11522" width="15.7109375" customWidth="1"/>
    <col min="11523" max="11523" width="9.28515625" customWidth="1"/>
    <col min="11524" max="11524" width="7.140625" customWidth="1"/>
    <col min="11525" max="11525" width="18.5703125" customWidth="1"/>
    <col min="11526" max="11526" width="13.85546875" customWidth="1"/>
    <col min="11527" max="11527" width="6.85546875" customWidth="1"/>
    <col min="11528" max="11528" width="7.42578125" customWidth="1"/>
    <col min="11529" max="11529" width="7.140625" customWidth="1"/>
    <col min="11530" max="11531" width="6.85546875" customWidth="1"/>
    <col min="11532" max="11532" width="6" customWidth="1"/>
    <col min="11533" max="11533" width="7.28515625" customWidth="1"/>
    <col min="11534" max="11534" width="7.42578125" customWidth="1"/>
    <col min="11535" max="11535" width="6.140625" customWidth="1"/>
    <col min="11777" max="11777" width="6" customWidth="1"/>
    <col min="11778" max="11778" width="15.7109375" customWidth="1"/>
    <col min="11779" max="11779" width="9.28515625" customWidth="1"/>
    <col min="11780" max="11780" width="7.140625" customWidth="1"/>
    <col min="11781" max="11781" width="18.5703125" customWidth="1"/>
    <col min="11782" max="11782" width="13.85546875" customWidth="1"/>
    <col min="11783" max="11783" width="6.85546875" customWidth="1"/>
    <col min="11784" max="11784" width="7.42578125" customWidth="1"/>
    <col min="11785" max="11785" width="7.140625" customWidth="1"/>
    <col min="11786" max="11787" width="6.85546875" customWidth="1"/>
    <col min="11788" max="11788" width="6" customWidth="1"/>
    <col min="11789" max="11789" width="7.28515625" customWidth="1"/>
    <col min="11790" max="11790" width="7.42578125" customWidth="1"/>
    <col min="11791" max="11791" width="6.140625" customWidth="1"/>
    <col min="12033" max="12033" width="6" customWidth="1"/>
    <col min="12034" max="12034" width="15.7109375" customWidth="1"/>
    <col min="12035" max="12035" width="9.28515625" customWidth="1"/>
    <col min="12036" max="12036" width="7.140625" customWidth="1"/>
    <col min="12037" max="12037" width="18.5703125" customWidth="1"/>
    <col min="12038" max="12038" width="13.85546875" customWidth="1"/>
    <col min="12039" max="12039" width="6.85546875" customWidth="1"/>
    <col min="12040" max="12040" width="7.42578125" customWidth="1"/>
    <col min="12041" max="12041" width="7.140625" customWidth="1"/>
    <col min="12042" max="12043" width="6.85546875" customWidth="1"/>
    <col min="12044" max="12044" width="6" customWidth="1"/>
    <col min="12045" max="12045" width="7.28515625" customWidth="1"/>
    <col min="12046" max="12046" width="7.42578125" customWidth="1"/>
    <col min="12047" max="12047" width="6.140625" customWidth="1"/>
    <col min="12289" max="12289" width="6" customWidth="1"/>
    <col min="12290" max="12290" width="15.7109375" customWidth="1"/>
    <col min="12291" max="12291" width="9.28515625" customWidth="1"/>
    <col min="12292" max="12292" width="7.140625" customWidth="1"/>
    <col min="12293" max="12293" width="18.5703125" customWidth="1"/>
    <col min="12294" max="12294" width="13.85546875" customWidth="1"/>
    <col min="12295" max="12295" width="6.85546875" customWidth="1"/>
    <col min="12296" max="12296" width="7.42578125" customWidth="1"/>
    <col min="12297" max="12297" width="7.140625" customWidth="1"/>
    <col min="12298" max="12299" width="6.85546875" customWidth="1"/>
    <col min="12300" max="12300" width="6" customWidth="1"/>
    <col min="12301" max="12301" width="7.28515625" customWidth="1"/>
    <col min="12302" max="12302" width="7.42578125" customWidth="1"/>
    <col min="12303" max="12303" width="6.140625" customWidth="1"/>
    <col min="12545" max="12545" width="6" customWidth="1"/>
    <col min="12546" max="12546" width="15.7109375" customWidth="1"/>
    <col min="12547" max="12547" width="9.28515625" customWidth="1"/>
    <col min="12548" max="12548" width="7.140625" customWidth="1"/>
    <col min="12549" max="12549" width="18.5703125" customWidth="1"/>
    <col min="12550" max="12550" width="13.85546875" customWidth="1"/>
    <col min="12551" max="12551" width="6.85546875" customWidth="1"/>
    <col min="12552" max="12552" width="7.42578125" customWidth="1"/>
    <col min="12553" max="12553" width="7.140625" customWidth="1"/>
    <col min="12554" max="12555" width="6.85546875" customWidth="1"/>
    <col min="12556" max="12556" width="6" customWidth="1"/>
    <col min="12557" max="12557" width="7.28515625" customWidth="1"/>
    <col min="12558" max="12558" width="7.42578125" customWidth="1"/>
    <col min="12559" max="12559" width="6.140625" customWidth="1"/>
    <col min="12801" max="12801" width="6" customWidth="1"/>
    <col min="12802" max="12802" width="15.7109375" customWidth="1"/>
    <col min="12803" max="12803" width="9.28515625" customWidth="1"/>
    <col min="12804" max="12804" width="7.140625" customWidth="1"/>
    <col min="12805" max="12805" width="18.5703125" customWidth="1"/>
    <col min="12806" max="12806" width="13.85546875" customWidth="1"/>
    <col min="12807" max="12807" width="6.85546875" customWidth="1"/>
    <col min="12808" max="12808" width="7.42578125" customWidth="1"/>
    <col min="12809" max="12809" width="7.140625" customWidth="1"/>
    <col min="12810" max="12811" width="6.85546875" customWidth="1"/>
    <col min="12812" max="12812" width="6" customWidth="1"/>
    <col min="12813" max="12813" width="7.28515625" customWidth="1"/>
    <col min="12814" max="12814" width="7.42578125" customWidth="1"/>
    <col min="12815" max="12815" width="6.140625" customWidth="1"/>
    <col min="13057" max="13057" width="6" customWidth="1"/>
    <col min="13058" max="13058" width="15.7109375" customWidth="1"/>
    <col min="13059" max="13059" width="9.28515625" customWidth="1"/>
    <col min="13060" max="13060" width="7.140625" customWidth="1"/>
    <col min="13061" max="13061" width="18.5703125" customWidth="1"/>
    <col min="13062" max="13062" width="13.85546875" customWidth="1"/>
    <col min="13063" max="13063" width="6.85546875" customWidth="1"/>
    <col min="13064" max="13064" width="7.42578125" customWidth="1"/>
    <col min="13065" max="13065" width="7.140625" customWidth="1"/>
    <col min="13066" max="13067" width="6.85546875" customWidth="1"/>
    <col min="13068" max="13068" width="6" customWidth="1"/>
    <col min="13069" max="13069" width="7.28515625" customWidth="1"/>
    <col min="13070" max="13070" width="7.42578125" customWidth="1"/>
    <col min="13071" max="13071" width="6.140625" customWidth="1"/>
    <col min="13313" max="13313" width="6" customWidth="1"/>
    <col min="13314" max="13314" width="15.7109375" customWidth="1"/>
    <col min="13315" max="13315" width="9.28515625" customWidth="1"/>
    <col min="13316" max="13316" width="7.140625" customWidth="1"/>
    <col min="13317" max="13317" width="18.5703125" customWidth="1"/>
    <col min="13318" max="13318" width="13.85546875" customWidth="1"/>
    <col min="13319" max="13319" width="6.85546875" customWidth="1"/>
    <col min="13320" max="13320" width="7.42578125" customWidth="1"/>
    <col min="13321" max="13321" width="7.140625" customWidth="1"/>
    <col min="13322" max="13323" width="6.85546875" customWidth="1"/>
    <col min="13324" max="13324" width="6" customWidth="1"/>
    <col min="13325" max="13325" width="7.28515625" customWidth="1"/>
    <col min="13326" max="13326" width="7.42578125" customWidth="1"/>
    <col min="13327" max="13327" width="6.140625" customWidth="1"/>
    <col min="13569" max="13569" width="6" customWidth="1"/>
    <col min="13570" max="13570" width="15.7109375" customWidth="1"/>
    <col min="13571" max="13571" width="9.28515625" customWidth="1"/>
    <col min="13572" max="13572" width="7.140625" customWidth="1"/>
    <col min="13573" max="13573" width="18.5703125" customWidth="1"/>
    <col min="13574" max="13574" width="13.85546875" customWidth="1"/>
    <col min="13575" max="13575" width="6.85546875" customWidth="1"/>
    <col min="13576" max="13576" width="7.42578125" customWidth="1"/>
    <col min="13577" max="13577" width="7.140625" customWidth="1"/>
    <col min="13578" max="13579" width="6.85546875" customWidth="1"/>
    <col min="13580" max="13580" width="6" customWidth="1"/>
    <col min="13581" max="13581" width="7.28515625" customWidth="1"/>
    <col min="13582" max="13582" width="7.42578125" customWidth="1"/>
    <col min="13583" max="13583" width="6.140625" customWidth="1"/>
    <col min="13825" max="13825" width="6" customWidth="1"/>
    <col min="13826" max="13826" width="15.7109375" customWidth="1"/>
    <col min="13827" max="13827" width="9.28515625" customWidth="1"/>
    <col min="13828" max="13828" width="7.140625" customWidth="1"/>
    <col min="13829" max="13829" width="18.5703125" customWidth="1"/>
    <col min="13830" max="13830" width="13.85546875" customWidth="1"/>
    <col min="13831" max="13831" width="6.85546875" customWidth="1"/>
    <col min="13832" max="13832" width="7.42578125" customWidth="1"/>
    <col min="13833" max="13833" width="7.140625" customWidth="1"/>
    <col min="13834" max="13835" width="6.85546875" customWidth="1"/>
    <col min="13836" max="13836" width="6" customWidth="1"/>
    <col min="13837" max="13837" width="7.28515625" customWidth="1"/>
    <col min="13838" max="13838" width="7.42578125" customWidth="1"/>
    <col min="13839" max="13839" width="6.140625" customWidth="1"/>
    <col min="14081" max="14081" width="6" customWidth="1"/>
    <col min="14082" max="14082" width="15.7109375" customWidth="1"/>
    <col min="14083" max="14083" width="9.28515625" customWidth="1"/>
    <col min="14084" max="14084" width="7.140625" customWidth="1"/>
    <col min="14085" max="14085" width="18.5703125" customWidth="1"/>
    <col min="14086" max="14086" width="13.85546875" customWidth="1"/>
    <col min="14087" max="14087" width="6.85546875" customWidth="1"/>
    <col min="14088" max="14088" width="7.42578125" customWidth="1"/>
    <col min="14089" max="14089" width="7.140625" customWidth="1"/>
    <col min="14090" max="14091" width="6.85546875" customWidth="1"/>
    <col min="14092" max="14092" width="6" customWidth="1"/>
    <col min="14093" max="14093" width="7.28515625" customWidth="1"/>
    <col min="14094" max="14094" width="7.42578125" customWidth="1"/>
    <col min="14095" max="14095" width="6.140625" customWidth="1"/>
    <col min="14337" max="14337" width="6" customWidth="1"/>
    <col min="14338" max="14338" width="15.7109375" customWidth="1"/>
    <col min="14339" max="14339" width="9.28515625" customWidth="1"/>
    <col min="14340" max="14340" width="7.140625" customWidth="1"/>
    <col min="14341" max="14341" width="18.5703125" customWidth="1"/>
    <col min="14342" max="14342" width="13.85546875" customWidth="1"/>
    <col min="14343" max="14343" width="6.85546875" customWidth="1"/>
    <col min="14344" max="14344" width="7.42578125" customWidth="1"/>
    <col min="14345" max="14345" width="7.140625" customWidth="1"/>
    <col min="14346" max="14347" width="6.85546875" customWidth="1"/>
    <col min="14348" max="14348" width="6" customWidth="1"/>
    <col min="14349" max="14349" width="7.28515625" customWidth="1"/>
    <col min="14350" max="14350" width="7.42578125" customWidth="1"/>
    <col min="14351" max="14351" width="6.140625" customWidth="1"/>
    <col min="14593" max="14593" width="6" customWidth="1"/>
    <col min="14594" max="14594" width="15.7109375" customWidth="1"/>
    <col min="14595" max="14595" width="9.28515625" customWidth="1"/>
    <col min="14596" max="14596" width="7.140625" customWidth="1"/>
    <col min="14597" max="14597" width="18.5703125" customWidth="1"/>
    <col min="14598" max="14598" width="13.85546875" customWidth="1"/>
    <col min="14599" max="14599" width="6.85546875" customWidth="1"/>
    <col min="14600" max="14600" width="7.42578125" customWidth="1"/>
    <col min="14601" max="14601" width="7.140625" customWidth="1"/>
    <col min="14602" max="14603" width="6.85546875" customWidth="1"/>
    <col min="14604" max="14604" width="6" customWidth="1"/>
    <col min="14605" max="14605" width="7.28515625" customWidth="1"/>
    <col min="14606" max="14606" width="7.42578125" customWidth="1"/>
    <col min="14607" max="14607" width="6.140625" customWidth="1"/>
    <col min="14849" max="14849" width="6" customWidth="1"/>
    <col min="14850" max="14850" width="15.7109375" customWidth="1"/>
    <col min="14851" max="14851" width="9.28515625" customWidth="1"/>
    <col min="14852" max="14852" width="7.140625" customWidth="1"/>
    <col min="14853" max="14853" width="18.5703125" customWidth="1"/>
    <col min="14854" max="14854" width="13.85546875" customWidth="1"/>
    <col min="14855" max="14855" width="6.85546875" customWidth="1"/>
    <col min="14856" max="14856" width="7.42578125" customWidth="1"/>
    <col min="14857" max="14857" width="7.140625" customWidth="1"/>
    <col min="14858" max="14859" width="6.85546875" customWidth="1"/>
    <col min="14860" max="14860" width="6" customWidth="1"/>
    <col min="14861" max="14861" width="7.28515625" customWidth="1"/>
    <col min="14862" max="14862" width="7.42578125" customWidth="1"/>
    <col min="14863" max="14863" width="6.140625" customWidth="1"/>
    <col min="15105" max="15105" width="6" customWidth="1"/>
    <col min="15106" max="15106" width="15.7109375" customWidth="1"/>
    <col min="15107" max="15107" width="9.28515625" customWidth="1"/>
    <col min="15108" max="15108" width="7.140625" customWidth="1"/>
    <col min="15109" max="15109" width="18.5703125" customWidth="1"/>
    <col min="15110" max="15110" width="13.85546875" customWidth="1"/>
    <col min="15111" max="15111" width="6.85546875" customWidth="1"/>
    <col min="15112" max="15112" width="7.42578125" customWidth="1"/>
    <col min="15113" max="15113" width="7.140625" customWidth="1"/>
    <col min="15114" max="15115" width="6.85546875" customWidth="1"/>
    <col min="15116" max="15116" width="6" customWidth="1"/>
    <col min="15117" max="15117" width="7.28515625" customWidth="1"/>
    <col min="15118" max="15118" width="7.42578125" customWidth="1"/>
    <col min="15119" max="15119" width="6.140625" customWidth="1"/>
    <col min="15361" max="15361" width="6" customWidth="1"/>
    <col min="15362" max="15362" width="15.7109375" customWidth="1"/>
    <col min="15363" max="15363" width="9.28515625" customWidth="1"/>
    <col min="15364" max="15364" width="7.140625" customWidth="1"/>
    <col min="15365" max="15365" width="18.5703125" customWidth="1"/>
    <col min="15366" max="15366" width="13.85546875" customWidth="1"/>
    <col min="15367" max="15367" width="6.85546875" customWidth="1"/>
    <col min="15368" max="15368" width="7.42578125" customWidth="1"/>
    <col min="15369" max="15369" width="7.140625" customWidth="1"/>
    <col min="15370" max="15371" width="6.85546875" customWidth="1"/>
    <col min="15372" max="15372" width="6" customWidth="1"/>
    <col min="15373" max="15373" width="7.28515625" customWidth="1"/>
    <col min="15374" max="15374" width="7.42578125" customWidth="1"/>
    <col min="15375" max="15375" width="6.140625" customWidth="1"/>
    <col min="15617" max="15617" width="6" customWidth="1"/>
    <col min="15618" max="15618" width="15.7109375" customWidth="1"/>
    <col min="15619" max="15619" width="9.28515625" customWidth="1"/>
    <col min="15620" max="15620" width="7.140625" customWidth="1"/>
    <col min="15621" max="15621" width="18.5703125" customWidth="1"/>
    <col min="15622" max="15622" width="13.85546875" customWidth="1"/>
    <col min="15623" max="15623" width="6.85546875" customWidth="1"/>
    <col min="15624" max="15624" width="7.42578125" customWidth="1"/>
    <col min="15625" max="15625" width="7.140625" customWidth="1"/>
    <col min="15626" max="15627" width="6.85546875" customWidth="1"/>
    <col min="15628" max="15628" width="6" customWidth="1"/>
    <col min="15629" max="15629" width="7.28515625" customWidth="1"/>
    <col min="15630" max="15630" width="7.42578125" customWidth="1"/>
    <col min="15631" max="15631" width="6.140625" customWidth="1"/>
    <col min="15873" max="15873" width="6" customWidth="1"/>
    <col min="15874" max="15874" width="15.7109375" customWidth="1"/>
    <col min="15875" max="15875" width="9.28515625" customWidth="1"/>
    <col min="15876" max="15876" width="7.140625" customWidth="1"/>
    <col min="15877" max="15877" width="18.5703125" customWidth="1"/>
    <col min="15878" max="15878" width="13.85546875" customWidth="1"/>
    <col min="15879" max="15879" width="6.85546875" customWidth="1"/>
    <col min="15880" max="15880" width="7.42578125" customWidth="1"/>
    <col min="15881" max="15881" width="7.140625" customWidth="1"/>
    <col min="15882" max="15883" width="6.85546875" customWidth="1"/>
    <col min="15884" max="15884" width="6" customWidth="1"/>
    <col min="15885" max="15885" width="7.28515625" customWidth="1"/>
    <col min="15886" max="15886" width="7.42578125" customWidth="1"/>
    <col min="15887" max="15887" width="6.140625" customWidth="1"/>
    <col min="16129" max="16129" width="6" customWidth="1"/>
    <col min="16130" max="16130" width="15.7109375" customWidth="1"/>
    <col min="16131" max="16131" width="9.28515625" customWidth="1"/>
    <col min="16132" max="16132" width="7.140625" customWidth="1"/>
    <col min="16133" max="16133" width="18.5703125" customWidth="1"/>
    <col min="16134" max="16134" width="13.85546875" customWidth="1"/>
    <col min="16135" max="16135" width="6.85546875" customWidth="1"/>
    <col min="16136" max="16136" width="7.42578125" customWidth="1"/>
    <col min="16137" max="16137" width="7.140625" customWidth="1"/>
    <col min="16138" max="16139" width="6.85546875" customWidth="1"/>
    <col min="16140" max="16140" width="6" customWidth="1"/>
    <col min="16141" max="16141" width="7.28515625" customWidth="1"/>
    <col min="16142" max="16142" width="7.42578125" customWidth="1"/>
    <col min="16143" max="16143" width="6.140625" customWidth="1"/>
  </cols>
  <sheetData>
    <row r="1" spans="1:15" ht="18">
      <c r="E1" s="312" t="s">
        <v>31</v>
      </c>
      <c r="F1" s="312"/>
      <c r="G1" s="312"/>
      <c r="H1" s="312"/>
      <c r="I1" s="312"/>
      <c r="J1" s="312"/>
      <c r="K1" s="312"/>
    </row>
    <row r="2" spans="1:15" ht="23.25">
      <c r="E2" s="54" t="s">
        <v>30</v>
      </c>
      <c r="G2" s="55"/>
    </row>
    <row r="3" spans="1:15" ht="15.75" thickBot="1">
      <c r="A3" s="7" t="s">
        <v>0</v>
      </c>
    </row>
    <row r="4" spans="1:15" ht="15.75" thickBot="1">
      <c r="A4" s="298" t="s">
        <v>1</v>
      </c>
      <c r="B4" s="300" t="s">
        <v>2</v>
      </c>
      <c r="C4" s="300"/>
      <c r="D4" s="300"/>
      <c r="E4" s="300"/>
      <c r="F4" s="300" t="s">
        <v>3</v>
      </c>
      <c r="G4" s="300"/>
      <c r="H4" s="300"/>
      <c r="I4" s="300"/>
      <c r="J4" s="300" t="s">
        <v>4</v>
      </c>
      <c r="K4" s="300"/>
      <c r="L4" s="300"/>
      <c r="M4" s="301" t="s">
        <v>5</v>
      </c>
      <c r="N4" s="301" t="s">
        <v>6</v>
      </c>
      <c r="O4" s="298" t="s">
        <v>7</v>
      </c>
    </row>
    <row r="5" spans="1:15" ht="15.75" thickBot="1">
      <c r="A5" s="298"/>
      <c r="B5" s="8" t="s">
        <v>8</v>
      </c>
      <c r="C5" s="8" t="s">
        <v>9</v>
      </c>
      <c r="D5" s="9" t="s">
        <v>10</v>
      </c>
      <c r="E5" s="8" t="s">
        <v>11</v>
      </c>
      <c r="F5" s="8" t="s">
        <v>12</v>
      </c>
      <c r="G5" s="10" t="s">
        <v>13</v>
      </c>
      <c r="H5" s="9" t="s">
        <v>14</v>
      </c>
      <c r="I5" s="9" t="s">
        <v>15</v>
      </c>
      <c r="J5" s="11" t="s">
        <v>16</v>
      </c>
      <c r="K5" s="12" t="s">
        <v>17</v>
      </c>
      <c r="L5" s="12" t="s">
        <v>18</v>
      </c>
      <c r="M5" s="301"/>
      <c r="N5" s="301"/>
      <c r="O5" s="298"/>
    </row>
    <row r="6" spans="1:15" ht="15.75" thickBot="1">
      <c r="A6" s="9">
        <v>1</v>
      </c>
      <c r="B6" s="13" t="str">
        <f>'[1]Prezentace-jun'!B8</f>
        <v>DANÍČEK</v>
      </c>
      <c r="C6" s="14" t="str">
        <f>'[1]Prezentace-jun'!C8</f>
        <v>Petr</v>
      </c>
      <c r="D6" s="9" t="str">
        <f>'[1]Prezentace-jun'!D8</f>
        <v>131-077</v>
      </c>
      <c r="E6" s="8" t="str">
        <f>'[1]Prezentace-jun'!E8</f>
        <v>ADMIRAL Jablonec n.N.</v>
      </c>
      <c r="F6" s="8" t="str">
        <f>'[1]Prezentace-jun'!G8</f>
        <v>MONITOR SSSR</v>
      </c>
      <c r="G6" s="15" t="str">
        <f>'[1]Prezentace-jun'!F8</f>
        <v>1:50</v>
      </c>
      <c r="H6" s="9">
        <f>'[1]Prezentace-jun'!H8</f>
        <v>300</v>
      </c>
      <c r="I6" s="9">
        <f>'[1]Prezentace-jun'!I8</f>
        <v>2.4</v>
      </c>
      <c r="J6" s="9">
        <f>'[1]F2A-j'!U14</f>
        <v>100</v>
      </c>
      <c r="K6" s="9">
        <f>'[1]F2A-j'!U15</f>
        <v>100</v>
      </c>
      <c r="L6" s="9">
        <f>'[1]F2A-j'!U16</f>
        <v>98</v>
      </c>
      <c r="M6" s="16">
        <f>SUM('[1]F2A-j'!V14:V16)</f>
        <v>85.33</v>
      </c>
      <c r="N6" s="16">
        <f>M6+((SUM(J6:L6)-MIN(J6:L6))/2)</f>
        <v>185.32999999999998</v>
      </c>
      <c r="O6" s="9"/>
    </row>
    <row r="7" spans="1:15" ht="15.75" thickBot="1">
      <c r="A7" s="9">
        <v>2</v>
      </c>
      <c r="B7" s="13" t="str">
        <f>'[1]Prezentace-jun'!B6</f>
        <v>BUDINA</v>
      </c>
      <c r="C7" s="14" t="str">
        <f>'[1]Prezentace-jun'!C6</f>
        <v>Ondřej</v>
      </c>
      <c r="D7" s="9" t="str">
        <f>'[1]Prezentace-jun'!D6</f>
        <v>131-074</v>
      </c>
      <c r="E7" s="8" t="str">
        <f>'[1]Prezentace-jun'!E6</f>
        <v>ADMIRAL Jablonec n.N.</v>
      </c>
      <c r="F7" s="8" t="str">
        <f>'[1]Prezentace-jun'!G6</f>
        <v>HERCULES</v>
      </c>
      <c r="G7" s="15" t="str">
        <f>'[1]Prezentace-jun'!F6</f>
        <v>1:20</v>
      </c>
      <c r="H7" s="9">
        <f>'[1]Prezentace-jun'!H6</f>
        <v>375</v>
      </c>
      <c r="I7" s="9">
        <f>'[1]Prezentace-jun'!I6</f>
        <v>2.4</v>
      </c>
      <c r="J7" s="9">
        <f>'[1]F2A-j'!U8</f>
        <v>88</v>
      </c>
      <c r="K7" s="9">
        <f>'[1]F2A-j'!U9</f>
        <v>92</v>
      </c>
      <c r="L7" s="9">
        <f>'[1]F2A-j'!U10</f>
        <v>93</v>
      </c>
      <c r="M7" s="16">
        <f>SUM('[1]F2A-j'!V8:V10)</f>
        <v>91.67</v>
      </c>
      <c r="N7" s="16">
        <f>M7+((SUM(J7:L7)-MIN(J7:L7))/2)</f>
        <v>184.17000000000002</v>
      </c>
      <c r="O7" s="9"/>
    </row>
    <row r="8" spans="1:15" ht="15.75" thickBot="1">
      <c r="A8" s="9">
        <v>3</v>
      </c>
      <c r="B8" s="13" t="str">
        <f>'[1]Prezentace-jun'!B7</f>
        <v>ZÍTKO</v>
      </c>
      <c r="C8" s="14" t="str">
        <f>'[1]Prezentace-jun'!C7</f>
        <v>Jonáš</v>
      </c>
      <c r="D8" s="9" t="str">
        <f>'[1]Prezentace-jun'!D7</f>
        <v>131-066</v>
      </c>
      <c r="E8" s="8" t="str">
        <f>'[1]Prezentace-jun'!E7</f>
        <v>ADMIRAL Jablonec n.N.</v>
      </c>
      <c r="F8" s="8" t="str">
        <f>'[1]Prezentace-jun'!G7</f>
        <v>PG 117</v>
      </c>
      <c r="G8" s="15" t="str">
        <f>'[1]Prezentace-jun'!F7</f>
        <v>1:10</v>
      </c>
      <c r="H8" s="9">
        <f>'[1]Prezentace-jun'!H7</f>
        <v>380</v>
      </c>
      <c r="I8" s="9">
        <f>'[1]Prezentace-jun'!I7</f>
        <v>2.4</v>
      </c>
      <c r="J8" s="9">
        <f>'[1]F2A-j'!U11</f>
        <v>92</v>
      </c>
      <c r="K8" s="9">
        <f>'[1]F2A-j'!U12</f>
        <v>94</v>
      </c>
      <c r="L8" s="9">
        <f>'[1]F2A-j'!U13</f>
        <v>98</v>
      </c>
      <c r="M8" s="16">
        <f>SUM('[1]F2A-j'!V11:V13)</f>
        <v>79</v>
      </c>
      <c r="N8" s="16">
        <f>M8+((SUM(J8:L8)-MIN(J8:L8))/2)</f>
        <v>175</v>
      </c>
      <c r="O8" s="9"/>
    </row>
    <row r="9" spans="1:15" ht="15.75" thickBot="1">
      <c r="A9" s="9">
        <v>4</v>
      </c>
      <c r="B9" s="13" t="str">
        <f>'[1]Prezentace-jun'!B5</f>
        <v>BUDINA</v>
      </c>
      <c r="C9" s="14" t="str">
        <f>'[1]Prezentace-jun'!C5</f>
        <v>Vojtěch</v>
      </c>
      <c r="D9" s="9" t="str">
        <f>'[1]Prezentace-jun'!D5</f>
        <v>131-078</v>
      </c>
      <c r="E9" s="8" t="str">
        <f>'[1]Prezentace-jun'!E5</f>
        <v>ADMIRAL Jablonec n.N.</v>
      </c>
      <c r="F9" s="8" t="str">
        <f>'[1]Prezentace-jun'!G5</f>
        <v>SABRINA</v>
      </c>
      <c r="G9" s="15" t="str">
        <f>'[1]Prezentace-jun'!F5</f>
        <v>1:20</v>
      </c>
      <c r="H9" s="9">
        <f>'[1]Prezentace-jun'!H5</f>
        <v>398</v>
      </c>
      <c r="I9" s="9">
        <f>'[1]Prezentace-jun'!I5</f>
        <v>2.4</v>
      </c>
      <c r="J9" s="9">
        <f>'[1]F2A-j'!U5</f>
        <v>86</v>
      </c>
      <c r="K9" s="9">
        <f>'[1]F2A-j'!U6</f>
        <v>83</v>
      </c>
      <c r="L9" s="9">
        <f>'[1]F2A-j'!U7</f>
        <v>88</v>
      </c>
      <c r="M9" s="16">
        <f>SUM('[1]F2A-j'!V5:V7)</f>
        <v>82</v>
      </c>
      <c r="N9" s="16">
        <f>M9+((SUM(J9:L9)-MIN(J9:L9))/2)</f>
        <v>169</v>
      </c>
      <c r="O9" s="9"/>
    </row>
    <row r="10" spans="1:15">
      <c r="A10" s="17"/>
      <c r="B10" s="18"/>
      <c r="C10" s="19"/>
      <c r="D10" s="17"/>
      <c r="E10" s="20"/>
      <c r="F10" s="20"/>
      <c r="G10" s="21"/>
      <c r="H10" s="17"/>
      <c r="I10" s="17"/>
      <c r="J10" s="17"/>
      <c r="K10" s="17"/>
      <c r="L10" s="17"/>
      <c r="M10" s="22"/>
      <c r="N10" s="22"/>
      <c r="O10" s="17"/>
    </row>
    <row r="11" spans="1:15">
      <c r="A11" s="23"/>
      <c r="B11" s="24"/>
      <c r="C11" s="24"/>
      <c r="D11" s="23"/>
      <c r="E11" s="24"/>
      <c r="F11" s="24"/>
      <c r="G11" s="25"/>
      <c r="H11" s="23"/>
      <c r="I11" s="23"/>
      <c r="J11" s="23"/>
      <c r="K11" s="23"/>
      <c r="L11" s="23"/>
      <c r="M11" s="26"/>
      <c r="N11" s="26"/>
      <c r="O11" s="23"/>
    </row>
    <row r="12" spans="1:15" ht="15.75" thickBot="1">
      <c r="A12" s="7" t="s">
        <v>19</v>
      </c>
    </row>
    <row r="13" spans="1:15" ht="13.5" customHeight="1" thickBot="1">
      <c r="A13" s="298" t="s">
        <v>1</v>
      </c>
      <c r="B13" s="300" t="s">
        <v>2</v>
      </c>
      <c r="C13" s="300"/>
      <c r="D13" s="300"/>
      <c r="E13" s="300"/>
      <c r="F13" s="300" t="s">
        <v>3</v>
      </c>
      <c r="G13" s="300"/>
      <c r="H13" s="300"/>
      <c r="I13" s="300"/>
      <c r="J13" s="300" t="s">
        <v>4</v>
      </c>
      <c r="K13" s="300"/>
      <c r="L13" s="300"/>
      <c r="M13" s="301" t="s">
        <v>5</v>
      </c>
      <c r="N13" s="301" t="s">
        <v>6</v>
      </c>
      <c r="O13" s="298" t="s">
        <v>7</v>
      </c>
    </row>
    <row r="14" spans="1:15" ht="15.75" thickBot="1">
      <c r="A14" s="298"/>
      <c r="B14" s="8" t="s">
        <v>8</v>
      </c>
      <c r="C14" s="8" t="s">
        <v>9</v>
      </c>
      <c r="D14" s="9" t="s">
        <v>10</v>
      </c>
      <c r="E14" s="8" t="s">
        <v>11</v>
      </c>
      <c r="F14" s="8" t="s">
        <v>12</v>
      </c>
      <c r="G14" s="10" t="s">
        <v>13</v>
      </c>
      <c r="H14" s="9" t="s">
        <v>14</v>
      </c>
      <c r="I14" s="9" t="s">
        <v>15</v>
      </c>
      <c r="J14" s="11" t="s">
        <v>16</v>
      </c>
      <c r="K14" s="12" t="s">
        <v>17</v>
      </c>
      <c r="L14" s="12" t="s">
        <v>18</v>
      </c>
      <c r="M14" s="301"/>
      <c r="N14" s="301"/>
      <c r="O14" s="298"/>
    </row>
    <row r="15" spans="1:15" ht="15.75" thickBot="1">
      <c r="A15" s="9">
        <v>1</v>
      </c>
      <c r="B15" s="13" t="str">
        <f>'[1]Prezentace-sen'!B7</f>
        <v>HANUŠKA</v>
      </c>
      <c r="C15" s="14" t="str">
        <f>'[1]Prezentace-sen'!C7</f>
        <v>Ladislav</v>
      </c>
      <c r="D15" s="9" t="str">
        <f>'[1]Prezentace-sen'!D7</f>
        <v>028-001</v>
      </c>
      <c r="E15" s="8" t="str">
        <f>'[1]Prezentace-sen'!E7</f>
        <v>NAUTILUS Proboštov</v>
      </c>
      <c r="F15" s="8" t="str">
        <f>'[1]Prezentace-sen'!G7</f>
        <v>HEROS</v>
      </c>
      <c r="G15" s="10" t="str">
        <f>'[1]Prezentace-sen'!F7</f>
        <v>1:35</v>
      </c>
      <c r="H15" s="9">
        <f>'[1]Prezentace-sen'!H7</f>
        <v>382</v>
      </c>
      <c r="I15" s="9">
        <f>'[1]Prezentace-sen'!I7</f>
        <v>2.4</v>
      </c>
      <c r="J15" s="9">
        <f>'[1]F2A-s'!U11</f>
        <v>98</v>
      </c>
      <c r="K15" s="9">
        <f>'[1]F2A-s'!U12</f>
        <v>100</v>
      </c>
      <c r="L15" s="9">
        <f>'[1]F2A-s'!U13</f>
        <v>98</v>
      </c>
      <c r="M15" s="16">
        <f>SUM('[1]F2A-s'!V11:V13)</f>
        <v>93.33</v>
      </c>
      <c r="N15" s="16">
        <f>M15+((SUM(J15:L15)-MIN(J15:L15))/2)</f>
        <v>192.32999999999998</v>
      </c>
      <c r="O15" s="9"/>
    </row>
    <row r="16" spans="1:15" ht="15.75" thickBot="1">
      <c r="A16" s="9">
        <v>2</v>
      </c>
      <c r="B16" s="13" t="str">
        <f>'[1]Prezentace-sen'!B6</f>
        <v>BILINA</v>
      </c>
      <c r="C16" s="14" t="str">
        <f>'[1]Prezentace-sen'!C6</f>
        <v>Jiří</v>
      </c>
      <c r="D16" s="9" t="str">
        <f>'[1]Prezentace-sen'!D6</f>
        <v>189-019</v>
      </c>
      <c r="E16" s="8" t="str">
        <f>'[1]Prezentace-sen'!E6</f>
        <v>ČESÍLKO Valdice</v>
      </c>
      <c r="F16" s="8" t="str">
        <f>'[1]Prezentace-sen'!G6</f>
        <v>ALASKA</v>
      </c>
      <c r="G16" s="10" t="str">
        <f>'[1]Prezentace-sen'!F6</f>
        <v>1:70</v>
      </c>
      <c r="H16" s="9">
        <f>'[1]Prezentace-sen'!H6</f>
        <v>386</v>
      </c>
      <c r="I16" s="9">
        <f>'[1]Prezentace-sen'!I6</f>
        <v>59</v>
      </c>
      <c r="J16" s="9">
        <f>'[1]F2A-s'!U8</f>
        <v>94</v>
      </c>
      <c r="K16" s="9">
        <f>'[1]F2A-s'!U9</f>
        <v>94</v>
      </c>
      <c r="L16" s="9">
        <f>'[1]F2A-s'!U10</f>
        <v>48</v>
      </c>
      <c r="M16" s="16">
        <f>SUM('[1]F2A-s'!V8:V10)</f>
        <v>93</v>
      </c>
      <c r="N16" s="16">
        <f>M16+((SUM(J16:L16)-MIN(J16:L16))/2)</f>
        <v>187</v>
      </c>
      <c r="O16" s="9"/>
    </row>
    <row r="17" spans="1:15" ht="15.75" thickBot="1">
      <c r="A17" s="9">
        <v>3</v>
      </c>
      <c r="B17" s="13" t="str">
        <f>'[1]Prezentace-sen'!B8</f>
        <v>ŽANTA</v>
      </c>
      <c r="C17" s="14" t="str">
        <f>'[1]Prezentace-sen'!C8</f>
        <v>Štěpán</v>
      </c>
      <c r="D17" s="9" t="str">
        <f>'[1]Prezentace-sen'!D8</f>
        <v>131-039</v>
      </c>
      <c r="E17" s="8" t="str">
        <f>'[1]Prezentace-sen'!E8</f>
        <v>ADMIRAL Jablonec n.N.</v>
      </c>
      <c r="F17" s="8" t="str">
        <f>'[1]Prezentace-sen'!G8</f>
        <v>M-600</v>
      </c>
      <c r="G17" s="10">
        <f>'[1]Prezentace-sen'!F8</f>
        <v>25</v>
      </c>
      <c r="H17" s="9">
        <f>'[1]Prezentace-sen'!H8</f>
        <v>379</v>
      </c>
      <c r="I17" s="9">
        <f>'[1]Prezentace-sen'!I5</f>
        <v>0</v>
      </c>
      <c r="J17" s="9">
        <f>'[1]F2A-s'!U14</f>
        <v>100</v>
      </c>
      <c r="K17" s="9">
        <f>'[1]F2A-s'!U15</f>
        <v>87</v>
      </c>
      <c r="L17" s="9">
        <f>'[1]F2A-s'!U16</f>
        <v>94</v>
      </c>
      <c r="M17" s="16">
        <f>SUM('[1]F2A-s'!V14:V16)</f>
        <v>85</v>
      </c>
      <c r="N17" s="16">
        <f>M17+((SUM(J17:L17)-MIN(J17:L17))/2)</f>
        <v>182</v>
      </c>
      <c r="O17" s="9"/>
    </row>
    <row r="18" spans="1:15" ht="15.75" thickBot="1">
      <c r="A18" s="9"/>
      <c r="B18" s="13"/>
      <c r="C18" s="14"/>
      <c r="D18" s="9"/>
      <c r="E18" s="8"/>
      <c r="F18" s="8"/>
      <c r="G18" s="10"/>
      <c r="H18" s="9"/>
      <c r="I18" s="9"/>
      <c r="J18" s="9"/>
      <c r="K18" s="9"/>
      <c r="L18" s="9"/>
      <c r="M18" s="16"/>
      <c r="N18" s="16"/>
      <c r="O18" s="9"/>
    </row>
    <row r="20" spans="1:15" ht="15.75" thickBot="1">
      <c r="A20" s="7" t="s">
        <v>20</v>
      </c>
    </row>
    <row r="21" spans="1:15" ht="13.5" customHeight="1" thickBot="1">
      <c r="A21" s="298" t="s">
        <v>1</v>
      </c>
      <c r="B21" s="300" t="s">
        <v>2</v>
      </c>
      <c r="C21" s="300"/>
      <c r="D21" s="300"/>
      <c r="E21" s="300"/>
      <c r="F21" s="300" t="s">
        <v>3</v>
      </c>
      <c r="G21" s="300"/>
      <c r="H21" s="300"/>
      <c r="I21" s="300"/>
      <c r="J21" s="300" t="s">
        <v>4</v>
      </c>
      <c r="K21" s="300"/>
      <c r="L21" s="300"/>
      <c r="M21" s="301" t="s">
        <v>5</v>
      </c>
      <c r="N21" s="301" t="s">
        <v>6</v>
      </c>
      <c r="O21" s="298" t="s">
        <v>7</v>
      </c>
    </row>
    <row r="22" spans="1:15" ht="15.75" thickBot="1">
      <c r="A22" s="298"/>
      <c r="B22" s="8" t="s">
        <v>8</v>
      </c>
      <c r="C22" s="8" t="s">
        <v>9</v>
      </c>
      <c r="D22" s="9" t="s">
        <v>10</v>
      </c>
      <c r="E22" s="8" t="s">
        <v>11</v>
      </c>
      <c r="F22" s="8" t="s">
        <v>12</v>
      </c>
      <c r="G22" s="10" t="s">
        <v>13</v>
      </c>
      <c r="H22" s="9" t="s">
        <v>14</v>
      </c>
      <c r="I22" s="9" t="s">
        <v>15</v>
      </c>
      <c r="J22" s="11" t="s">
        <v>16</v>
      </c>
      <c r="K22" s="12" t="s">
        <v>17</v>
      </c>
      <c r="L22" s="12" t="s">
        <v>18</v>
      </c>
      <c r="M22" s="301"/>
      <c r="N22" s="301"/>
      <c r="O22" s="298"/>
    </row>
    <row r="23" spans="1:15" ht="15.75" thickBot="1">
      <c r="A23" s="9">
        <v>1</v>
      </c>
      <c r="B23" s="13" t="str">
        <f>'[1]Prezentace-sen'!B37</f>
        <v>MAJER</v>
      </c>
      <c r="C23" s="14" t="str">
        <f>'[1]Prezentace-sen'!C37</f>
        <v>Karel</v>
      </c>
      <c r="D23" s="9" t="str">
        <f>'[1]Prezentace-sen'!D37</f>
        <v>079-009</v>
      </c>
      <c r="E23" s="8" t="str">
        <f>'[1]Prezentace-sen'!E37</f>
        <v>Brandýs n.L.</v>
      </c>
      <c r="F23" s="8" t="str">
        <f>'[1]Prezentace-sen'!G37</f>
        <v>Stihač ponorek</v>
      </c>
      <c r="G23" s="10">
        <f>'[1]Prezentace-sen'!F37</f>
        <v>35</v>
      </c>
      <c r="H23" s="9">
        <f>'[1]Prezentace-sen'!H37</f>
        <v>377</v>
      </c>
      <c r="I23" s="9">
        <f>'[1]Prezentace-sen'!I37</f>
        <v>2.4</v>
      </c>
      <c r="J23" s="9">
        <f>'[1]F2B-s'!U11</f>
        <v>93</v>
      </c>
      <c r="K23" s="9">
        <f>'[1]F2B-s'!U12</f>
        <v>98</v>
      </c>
      <c r="L23" s="9">
        <f>'[1]F2B-s'!U13</f>
        <v>91</v>
      </c>
      <c r="M23" s="16">
        <f>SUM('[1]F2B-s'!V11:V13)</f>
        <v>94.67</v>
      </c>
      <c r="N23" s="16">
        <f t="shared" ref="N23:N30" si="0">M23+((SUM(J23:L23)-MIN(J23:L23))/2)</f>
        <v>190.17000000000002</v>
      </c>
      <c r="O23" s="9"/>
    </row>
    <row r="24" spans="1:15" ht="15.75" thickBot="1">
      <c r="A24" s="9">
        <v>2</v>
      </c>
      <c r="B24" s="13" t="str">
        <f>'[1]Prezentace-sen'!B40</f>
        <v>CERHA</v>
      </c>
      <c r="C24" s="14" t="str">
        <f>'[1]Prezentace-sen'!C40</f>
        <v>František</v>
      </c>
      <c r="D24" s="9" t="str">
        <f>'[1]Prezentace-sen'!D40</f>
        <v>079-005</v>
      </c>
      <c r="E24" s="8" t="str">
        <f>'[1]Prezentace-sen'!E40</f>
        <v>Brandýs n.L.</v>
      </c>
      <c r="F24" s="8" t="str">
        <f>'[1]Prezentace-sen'!G40</f>
        <v>USS KIDD</v>
      </c>
      <c r="G24" s="10" t="str">
        <f>'[1]Prezentace-sen'!F40</f>
        <v>1:100</v>
      </c>
      <c r="H24" s="9">
        <f>'[1]Prezentace-sen'!H40</f>
        <v>321</v>
      </c>
      <c r="I24" s="9">
        <f>'[1]Prezentace-sen'!I40</f>
        <v>2.4</v>
      </c>
      <c r="J24" s="9">
        <f>'[1]F2B-s'!U20</f>
        <v>69</v>
      </c>
      <c r="K24" s="9">
        <f>'[1]F2B-s'!U21</f>
        <v>89</v>
      </c>
      <c r="L24" s="9">
        <f>'[1]F2B-s'!U22</f>
        <v>86</v>
      </c>
      <c r="M24" s="16">
        <f>SUM('[1]F2B-s'!V20:V22)</f>
        <v>91</v>
      </c>
      <c r="N24" s="16">
        <f t="shared" si="0"/>
        <v>178.5</v>
      </c>
      <c r="O24" s="9"/>
    </row>
    <row r="25" spans="1:15" ht="15.75" thickBot="1">
      <c r="A25" s="9">
        <v>3</v>
      </c>
      <c r="B25" s="13" t="str">
        <f>'[1]Prezentace-sen'!B42</f>
        <v>KUČERA</v>
      </c>
      <c r="C25" s="14" t="str">
        <f>'[1]Prezentace-sen'!C42</f>
        <v>Jiří</v>
      </c>
      <c r="D25" s="9" t="str">
        <f>'[1]Prezentace-sen'!D42</f>
        <v>44-129</v>
      </c>
      <c r="E25" s="8" t="str">
        <f>'[1]Prezentace-sen'!E42</f>
        <v>Jiříkov</v>
      </c>
      <c r="F25" s="8" t="str">
        <f>'[1]Prezentace-sen'!G42</f>
        <v>monitor</v>
      </c>
      <c r="G25" s="10">
        <f>'[1]Prezentace-sen'!F42</f>
        <v>0</v>
      </c>
      <c r="H25" s="9">
        <f>'[1]Prezentace-sen'!H42</f>
        <v>392</v>
      </c>
      <c r="I25" s="9">
        <f>'[1]Prezentace-sen'!I42</f>
        <v>2.4</v>
      </c>
      <c r="J25" s="9">
        <f>'[1]F2B-s'!U26</f>
        <v>100</v>
      </c>
      <c r="K25" s="9">
        <f>'[1]F2B-s'!U27</f>
        <v>87</v>
      </c>
      <c r="L25" s="9">
        <f>'[1]F2B-s'!U28</f>
        <v>98</v>
      </c>
      <c r="M25" s="16">
        <f>SUM('[1]F2B-s'!V26:V28)</f>
        <v>77</v>
      </c>
      <c r="N25" s="16">
        <f t="shared" si="0"/>
        <v>176</v>
      </c>
      <c r="O25" s="9"/>
    </row>
    <row r="26" spans="1:15" ht="15.75" thickBot="1">
      <c r="A26" s="9">
        <v>4</v>
      </c>
      <c r="B26" s="13" t="str">
        <f>'[1]Prezentace-sen'!B39</f>
        <v>MAJEROVÁ</v>
      </c>
      <c r="C26" s="14" t="str">
        <f>'[1]Prezentace-sen'!C39</f>
        <v>Dagmar</v>
      </c>
      <c r="D26" s="9" t="str">
        <f>'[1]Prezentace-sen'!D39</f>
        <v>079-008</v>
      </c>
      <c r="E26" s="8" t="str">
        <f>'[1]Prezentace-sen'!E39</f>
        <v>Brandýs n.L.</v>
      </c>
      <c r="F26" s="8" t="str">
        <f>'[1]Prezentace-sen'!G39</f>
        <v>Pedro Gual</v>
      </c>
      <c r="G26" s="10" t="str">
        <f>'[1]Prezentace-sen'!F39</f>
        <v>1:33</v>
      </c>
      <c r="H26" s="9">
        <f>'[1]Prezentace-sen'!H39</f>
        <v>358</v>
      </c>
      <c r="I26" s="9">
        <f>'[1]Prezentace-sen'!I39</f>
        <v>2.4</v>
      </c>
      <c r="J26" s="9">
        <f>'[1]F2B-s'!U17</f>
        <v>88</v>
      </c>
      <c r="K26" s="9">
        <f>'[1]F2B-s'!U18</f>
        <v>78</v>
      </c>
      <c r="L26" s="9">
        <f>'[1]F2B-s'!U19</f>
        <v>82</v>
      </c>
      <c r="M26" s="16">
        <f>SUM('[1]F2B-s'!V17:V19)</f>
        <v>90.33</v>
      </c>
      <c r="N26" s="16">
        <f t="shared" si="0"/>
        <v>175.32999999999998</v>
      </c>
      <c r="O26" s="9"/>
    </row>
    <row r="27" spans="1:15" ht="15.75" thickBot="1">
      <c r="A27" s="9">
        <v>5</v>
      </c>
      <c r="B27" s="13" t="str">
        <f>'[1]Prezentace-sen'!B38</f>
        <v>JAKEŠ</v>
      </c>
      <c r="C27" s="14" t="str">
        <f>'[1]Prezentace-sen'!C38</f>
        <v>Vladimír</v>
      </c>
      <c r="D27" s="9" t="str">
        <f>'[1]Prezentace-sen'!D38</f>
        <v>316-018</v>
      </c>
      <c r="E27" s="8" t="str">
        <f>'[1]Prezentace-sen'!E38</f>
        <v xml:space="preserve">Fregata Bakov </v>
      </c>
      <c r="F27" s="8" t="str">
        <f>'[1]Prezentace-sen'!G38</f>
        <v>ALBATROS</v>
      </c>
      <c r="G27" s="10">
        <f>'[1]Prezentace-sen'!F38</f>
        <v>75</v>
      </c>
      <c r="H27" s="9">
        <f>'[1]Prezentace-sen'!H38</f>
        <v>368</v>
      </c>
      <c r="I27" s="9">
        <f>'[1]Prezentace-sen'!I38</f>
        <v>2.4</v>
      </c>
      <c r="J27" s="9">
        <f>'[1]F2B-s'!U14</f>
        <v>88</v>
      </c>
      <c r="K27" s="9">
        <f>'[1]F2B-s'!U15</f>
        <v>90</v>
      </c>
      <c r="L27" s="9">
        <f>'[1]F2B-s'!U16</f>
        <v>78</v>
      </c>
      <c r="M27" s="16">
        <f>SUM('[1]F2B-s'!V14:V16)</f>
        <v>85.33</v>
      </c>
      <c r="N27" s="16">
        <f t="shared" si="0"/>
        <v>174.32999999999998</v>
      </c>
      <c r="O27" s="9"/>
    </row>
    <row r="28" spans="1:15" ht="15.75" thickBot="1">
      <c r="A28" s="9">
        <v>6</v>
      </c>
      <c r="B28" s="13" t="str">
        <f>'[1]Prezentace-sen'!B41</f>
        <v>FRANC</v>
      </c>
      <c r="C28" s="14" t="str">
        <f>'[1]Prezentace-sen'!C41</f>
        <v>Miloš</v>
      </c>
      <c r="D28" s="9">
        <f>'[1]Prezentace-sen'!D41</f>
        <v>0</v>
      </c>
      <c r="E28" s="8" t="str">
        <f>'[1]Prezentace-sen'!E41</f>
        <v>Police n.Met.</v>
      </c>
      <c r="F28" s="8" t="str">
        <f>'[1]Prezentace-sen'!G41</f>
        <v>KLÁRA</v>
      </c>
      <c r="G28" s="10" t="str">
        <f>'[1]Prezentace-sen'!F41</f>
        <v>1:30</v>
      </c>
      <c r="H28" s="9">
        <f>'[1]Prezentace-sen'!H41</f>
        <v>383</v>
      </c>
      <c r="I28" s="9">
        <f>'[1]Prezentace-sen'!I41</f>
        <v>2.4</v>
      </c>
      <c r="J28" s="9">
        <f>'[1]F2B-s'!U23</f>
        <v>90</v>
      </c>
      <c r="K28" s="9">
        <f>'[1]F2B-s'!U24</f>
        <v>78</v>
      </c>
      <c r="L28" s="9">
        <f>'[1]F2B-s'!U25</f>
        <v>83</v>
      </c>
      <c r="M28" s="16">
        <f>SUM('[1]F2B-s'!V23:V25)</f>
        <v>87</v>
      </c>
      <c r="N28" s="16">
        <f t="shared" si="0"/>
        <v>173.5</v>
      </c>
      <c r="O28" s="9"/>
    </row>
    <row r="29" spans="1:15" ht="15.75" thickBot="1">
      <c r="A29" s="9">
        <v>7</v>
      </c>
      <c r="B29" s="13" t="str">
        <f>'[1]Prezentace-sen'!B43</f>
        <v>KUČERA</v>
      </c>
      <c r="C29" s="14" t="str">
        <f>'[1]Prezentace-sen'!C43</f>
        <v>Lukáš jun</v>
      </c>
      <c r="D29" s="9" t="str">
        <f>'[1]Prezentace-sen'!D43</f>
        <v>44-130</v>
      </c>
      <c r="E29" s="8" t="str">
        <f>'[1]Prezentace-sen'!E43</f>
        <v>Jiříkov</v>
      </c>
      <c r="F29" s="8" t="str">
        <f>'[1]Prezentace-sen'!G43</f>
        <v>monitor</v>
      </c>
      <c r="G29" s="10">
        <f>'[1]Prezentace-sen'!F43</f>
        <v>0</v>
      </c>
      <c r="H29" s="9">
        <f>'[1]Prezentace-sen'!H43</f>
        <v>392</v>
      </c>
      <c r="I29" s="9">
        <f>'[1]Prezentace-sen'!I43</f>
        <v>2.4</v>
      </c>
      <c r="J29" s="9">
        <f>'[1]F2B-s'!U39</f>
        <v>75</v>
      </c>
      <c r="K29" s="9">
        <f>'[1]F2B-s'!U40</f>
        <v>88</v>
      </c>
      <c r="L29" s="9">
        <f>'[1]F2B-s'!U41</f>
        <v>88</v>
      </c>
      <c r="M29" s="16">
        <v>77</v>
      </c>
      <c r="N29" s="16">
        <f t="shared" si="0"/>
        <v>165</v>
      </c>
      <c r="O29" s="9"/>
    </row>
    <row r="30" spans="1:15" ht="15.75" thickBot="1">
      <c r="A30" s="9">
        <v>9</v>
      </c>
      <c r="B30" s="13" t="str">
        <f>'[1]Prezentace-sen'!B36</f>
        <v>CERHA</v>
      </c>
      <c r="C30" s="14" t="str">
        <f>'[1]Prezentace-sen'!C36</f>
        <v>Tomáš</v>
      </c>
      <c r="D30" s="9" t="str">
        <f>'[1]Prezentace-sen'!D36</f>
        <v>079-016</v>
      </c>
      <c r="E30" s="8" t="str">
        <f>'[1]Prezentace-sen'!E36</f>
        <v>Brandýs n.L.</v>
      </c>
      <c r="F30" s="8" t="str">
        <f>'[1]Prezentace-sen'!G36</f>
        <v>SOLA</v>
      </c>
      <c r="G30" s="10" t="str">
        <f>'[1]Prezentace-sen'!F36</f>
        <v>1:25</v>
      </c>
      <c r="H30" s="9">
        <f>'[1]Prezentace-sen'!H36</f>
        <v>505</v>
      </c>
      <c r="I30" s="9">
        <f>'[1]Prezentace-sen'!I36</f>
        <v>87</v>
      </c>
      <c r="J30" s="9">
        <f>'[1]F2B-s'!U8</f>
        <v>79</v>
      </c>
      <c r="K30" s="9">
        <f>'[1]F2B-s'!U9</f>
        <v>30</v>
      </c>
      <c r="L30" s="9">
        <f>'[1]F2B-s'!U10</f>
        <v>0</v>
      </c>
      <c r="M30" s="16">
        <f>SUM('[1]F2B-s'!V8:V10)</f>
        <v>79</v>
      </c>
      <c r="N30" s="16">
        <f t="shared" si="0"/>
        <v>133.5</v>
      </c>
      <c r="O30" s="9"/>
    </row>
    <row r="31" spans="1:15">
      <c r="A31" s="27"/>
      <c r="B31" s="28"/>
      <c r="C31" s="28"/>
      <c r="D31" s="29"/>
      <c r="E31" s="28"/>
      <c r="F31" s="28"/>
      <c r="G31" s="30"/>
      <c r="H31" s="29"/>
      <c r="I31" s="29"/>
      <c r="M31" s="26"/>
      <c r="N31" s="31"/>
      <c r="O31" s="29"/>
    </row>
    <row r="32" spans="1:15">
      <c r="A32" s="27"/>
      <c r="B32" s="28"/>
      <c r="C32" s="28"/>
      <c r="D32" s="29"/>
      <c r="E32" s="28"/>
      <c r="F32" s="28"/>
      <c r="G32" s="30"/>
      <c r="H32" s="29"/>
      <c r="I32" s="29"/>
      <c r="M32" s="26"/>
      <c r="N32" s="31"/>
      <c r="O32" s="29"/>
    </row>
    <row r="34" spans="1:15" ht="15.75" thickBot="1">
      <c r="A34" s="7" t="s">
        <v>21</v>
      </c>
      <c r="M34" s="32"/>
      <c r="N34" s="33"/>
      <c r="O34" s="34"/>
    </row>
    <row r="35" spans="1:15" ht="15.75" thickBot="1">
      <c r="A35" s="298" t="s">
        <v>1</v>
      </c>
      <c r="B35" s="300" t="s">
        <v>2</v>
      </c>
      <c r="C35" s="300"/>
      <c r="D35" s="300"/>
      <c r="E35" s="300"/>
      <c r="F35" s="300" t="s">
        <v>3</v>
      </c>
      <c r="G35" s="300"/>
      <c r="H35" s="300"/>
      <c r="I35" s="300"/>
      <c r="J35" s="300" t="s">
        <v>4</v>
      </c>
      <c r="K35" s="300"/>
      <c r="L35" s="300"/>
      <c r="M35" s="310" t="s">
        <v>6</v>
      </c>
      <c r="N35" s="310" t="s">
        <v>22</v>
      </c>
      <c r="O35" s="298" t="s">
        <v>7</v>
      </c>
    </row>
    <row r="36" spans="1:15" ht="15.75" thickBot="1">
      <c r="A36" s="298"/>
      <c r="B36" s="8" t="s">
        <v>8</v>
      </c>
      <c r="C36" s="8" t="s">
        <v>9</v>
      </c>
      <c r="D36" s="9" t="s">
        <v>10</v>
      </c>
      <c r="E36" s="8" t="s">
        <v>11</v>
      </c>
      <c r="F36" s="8" t="s">
        <v>12</v>
      </c>
      <c r="G36" s="10" t="s">
        <v>13</v>
      </c>
      <c r="H36" s="9" t="s">
        <v>14</v>
      </c>
      <c r="I36" s="9" t="s">
        <v>15</v>
      </c>
      <c r="J36" s="11" t="s">
        <v>16</v>
      </c>
      <c r="K36" s="35" t="s">
        <v>17</v>
      </c>
      <c r="L36" s="35" t="s">
        <v>18</v>
      </c>
      <c r="M36" s="310"/>
      <c r="N36" s="310"/>
      <c r="O36" s="298"/>
    </row>
    <row r="37" spans="1:15" ht="15.75" thickBot="1">
      <c r="A37" s="9">
        <v>1</v>
      </c>
      <c r="B37" s="13" t="str">
        <f>'[1]Prezentace-jun'!B94</f>
        <v>JAKEŠ</v>
      </c>
      <c r="C37" s="14" t="str">
        <f>'[1]Prezentace-jun'!C94</f>
        <v>Michal</v>
      </c>
      <c r="D37" s="9" t="str">
        <f>'[1]Prezentace-jun'!D94</f>
        <v>316-019</v>
      </c>
      <c r="E37" s="8" t="str">
        <f>'[1]Prezentace-jun'!E94</f>
        <v>FREGATA  Bakov</v>
      </c>
      <c r="F37" s="8" t="str">
        <f>'[1]Prezentace-jun'!G94</f>
        <v>SALLY</v>
      </c>
      <c r="G37" s="10" t="str">
        <f>'[1]Prezentace-jun'!F94</f>
        <v>1:25</v>
      </c>
      <c r="H37" s="9">
        <f>'[1]Prezentace-jun'!H94</f>
        <v>356</v>
      </c>
      <c r="I37" s="9">
        <f>'[1]Prezentace-jun'!I94</f>
        <v>2.4</v>
      </c>
      <c r="J37" s="9">
        <v>98</v>
      </c>
      <c r="K37" s="9">
        <v>100</v>
      </c>
      <c r="L37" s="9">
        <v>100</v>
      </c>
      <c r="M37" s="16">
        <f t="shared" ref="M37:M46" si="1">(SUM(J37:L37)-MIN(J37:L37))/2</f>
        <v>100</v>
      </c>
      <c r="N37" s="16" t="s">
        <v>22</v>
      </c>
      <c r="O37" s="9"/>
    </row>
    <row r="38" spans="1:15" ht="15.75" thickBot="1">
      <c r="A38" s="9">
        <v>2</v>
      </c>
      <c r="B38" s="13" t="str">
        <f>'[1]Prezentace-jun'!B97</f>
        <v>BUDINA</v>
      </c>
      <c r="C38" s="14" t="str">
        <f>'[1]Prezentace-jun'!C97</f>
        <v>Ondřej</v>
      </c>
      <c r="D38" s="9" t="str">
        <f>'[1]Prezentace-jun'!D97</f>
        <v>131-074</v>
      </c>
      <c r="E38" s="8" t="str">
        <f>'[1]Prezentace-jun'!E97</f>
        <v>ADMIRAL Jablonec n.N.</v>
      </c>
      <c r="F38" s="8" t="str">
        <f>'[1]Prezentace-jun'!G97</f>
        <v>SALLY-74</v>
      </c>
      <c r="G38" s="10">
        <f>'[1]Prezentace-jun'!F97</f>
        <v>0</v>
      </c>
      <c r="H38" s="9">
        <f>'[1]Prezentace-jun'!H97</f>
        <v>357</v>
      </c>
      <c r="I38" s="9">
        <f>'[1]Prezentace-jun'!I97</f>
        <v>2.4</v>
      </c>
      <c r="J38" s="9">
        <v>98</v>
      </c>
      <c r="K38" s="9">
        <v>100</v>
      </c>
      <c r="L38" s="9">
        <v>100</v>
      </c>
      <c r="M38" s="16">
        <f t="shared" si="1"/>
        <v>100</v>
      </c>
      <c r="N38" s="16" t="s">
        <v>22</v>
      </c>
      <c r="O38" s="9"/>
    </row>
    <row r="39" spans="1:15" ht="15.75" thickBot="1">
      <c r="A39" s="9">
        <v>3</v>
      </c>
      <c r="B39" s="13" t="str">
        <f>'[1]Prezentace-jun'!B100</f>
        <v>BUDINA</v>
      </c>
      <c r="C39" s="14" t="str">
        <f>'[1]Prezentace-jun'!C100</f>
        <v>Vojtěch</v>
      </c>
      <c r="D39" s="9" t="str">
        <f>'[1]Prezentace-jun'!D100</f>
        <v>131-078</v>
      </c>
      <c r="E39" s="8" t="str">
        <f>'[1]Prezentace-jun'!E100</f>
        <v>ADMIRAL Jablonec n.N.</v>
      </c>
      <c r="F39" s="8" t="str">
        <f>'[1]Prezentace-jun'!G100</f>
        <v>POLICE-78</v>
      </c>
      <c r="G39" s="10">
        <f>'[1]Prezentace-jun'!F100</f>
        <v>0</v>
      </c>
      <c r="H39" s="9">
        <f>'[1]Prezentace-jun'!H100</f>
        <v>357</v>
      </c>
      <c r="I39" s="9">
        <f>'[1]Prezentace-jun'!I100</f>
        <v>2.4</v>
      </c>
      <c r="J39" s="9">
        <v>100</v>
      </c>
      <c r="K39" s="9">
        <v>98</v>
      </c>
      <c r="L39" s="9">
        <v>100</v>
      </c>
      <c r="M39" s="16">
        <f t="shared" si="1"/>
        <v>100</v>
      </c>
      <c r="N39" s="36" t="s">
        <v>22</v>
      </c>
      <c r="O39" s="9"/>
    </row>
    <row r="40" spans="1:15" ht="13.5" customHeight="1" thickBot="1">
      <c r="A40" s="9">
        <v>4</v>
      </c>
      <c r="B40" s="13" t="str">
        <f>'[1]Prezentace-jun'!B101</f>
        <v>ZÍTKO</v>
      </c>
      <c r="C40" s="14" t="str">
        <f>'[1]Prezentace-jun'!C101</f>
        <v>Jonáš</v>
      </c>
      <c r="D40" s="9" t="str">
        <f>'[1]Prezentace-jun'!D101</f>
        <v>131-066</v>
      </c>
      <c r="E40" s="8" t="str">
        <f>'[1]Prezentace-jun'!E101</f>
        <v>ADMIRAL Jablonec n.N.</v>
      </c>
      <c r="F40" s="8" t="str">
        <f>'[1]Prezentace-jun'!G101</f>
        <v>POLICE</v>
      </c>
      <c r="G40" s="10" t="str">
        <f>'[1]Prezentace-jun'!F101</f>
        <v>1:25</v>
      </c>
      <c r="H40" s="9">
        <f>'[1]Prezentace-jun'!H101</f>
        <v>357</v>
      </c>
      <c r="I40" s="9">
        <f>'[1]Prezentace-jun'!I101</f>
        <v>2.4</v>
      </c>
      <c r="J40" s="9">
        <v>100</v>
      </c>
      <c r="K40" s="9">
        <v>94</v>
      </c>
      <c r="L40" s="9">
        <v>94</v>
      </c>
      <c r="M40" s="16">
        <f t="shared" si="1"/>
        <v>97</v>
      </c>
      <c r="N40" s="16"/>
      <c r="O40" s="9"/>
    </row>
    <row r="41" spans="1:15" ht="15.75" thickBot="1">
      <c r="A41" s="9">
        <v>5</v>
      </c>
      <c r="B41" s="13" t="str">
        <f>'[1]Prezentace-jun'!B93</f>
        <v>BAŽANT</v>
      </c>
      <c r="C41" s="14" t="str">
        <f>'[1]Prezentace-jun'!C93</f>
        <v>Tibor</v>
      </c>
      <c r="D41" s="9" t="str">
        <f>'[1]Prezentace-jun'!D93</f>
        <v>131-092</v>
      </c>
      <c r="E41" s="8" t="str">
        <f>'[1]Prezentace-jun'!E93</f>
        <v>ADMIRAL Jablonec n.N.</v>
      </c>
      <c r="F41" s="8" t="str">
        <f>'[1]Prezentace-jun'!G93</f>
        <v>SALLY</v>
      </c>
      <c r="G41" s="10">
        <f>'[1]Prezentace-jun'!F93</f>
        <v>0</v>
      </c>
      <c r="H41" s="9">
        <f>'[1]Prezentace-jun'!H93</f>
        <v>356</v>
      </c>
      <c r="I41" s="9">
        <f>'[1]Prezentace-jun'!I93</f>
        <v>2.4</v>
      </c>
      <c r="J41" s="9">
        <v>27</v>
      </c>
      <c r="K41" s="9">
        <v>100</v>
      </c>
      <c r="L41" s="9">
        <v>94</v>
      </c>
      <c r="M41" s="16">
        <f t="shared" si="1"/>
        <v>97</v>
      </c>
      <c r="N41" s="16"/>
      <c r="O41" s="9"/>
    </row>
    <row r="42" spans="1:15" ht="15.75" thickBot="1">
      <c r="A42" s="9">
        <v>6</v>
      </c>
      <c r="B42" s="13" t="str">
        <f>'[1]Prezentace-jun'!B98</f>
        <v>HEINL</v>
      </c>
      <c r="C42" s="14" t="str">
        <f>'[1]Prezentace-jun'!C98</f>
        <v>David</v>
      </c>
      <c r="D42" s="9" t="str">
        <f>'[1]Prezentace-jun'!D98</f>
        <v>131-088</v>
      </c>
      <c r="E42" s="8" t="str">
        <f>'[1]Prezentace-jun'!E98</f>
        <v>Admiral Jablonec n.N.</v>
      </c>
      <c r="F42" s="8" t="str">
        <f>'[1]Prezentace-jun'!G98</f>
        <v>POLICE-88</v>
      </c>
      <c r="G42" s="10">
        <f>'[1]Prezentace-jun'!F98</f>
        <v>0</v>
      </c>
      <c r="H42" s="9">
        <f>'[1]Prezentace-jun'!H98</f>
        <v>357</v>
      </c>
      <c r="I42" s="9">
        <f>'[1]Prezentace-jun'!I98</f>
        <v>2.4</v>
      </c>
      <c r="J42" s="9">
        <v>91</v>
      </c>
      <c r="K42" s="9">
        <v>98</v>
      </c>
      <c r="L42" s="9">
        <v>93</v>
      </c>
      <c r="M42" s="16">
        <f t="shared" si="1"/>
        <v>95.5</v>
      </c>
      <c r="N42" s="16"/>
      <c r="O42" s="9"/>
    </row>
    <row r="43" spans="1:15" ht="15.75" thickBot="1">
      <c r="A43" s="9">
        <v>7</v>
      </c>
      <c r="B43" s="13" t="str">
        <f>'[1]Prezentace-jun'!B96</f>
        <v>DANÍČEK</v>
      </c>
      <c r="C43" s="14" t="str">
        <f>'[1]Prezentace-jun'!C96</f>
        <v>Petr</v>
      </c>
      <c r="D43" s="9" t="str">
        <f>'[1]Prezentace-jun'!D96</f>
        <v>131-077</v>
      </c>
      <c r="E43" s="8" t="str">
        <f>'[1]Prezentace-jun'!E96</f>
        <v>ADMIRAL Jablonec n.N.</v>
      </c>
      <c r="F43" s="8" t="str">
        <f>'[1]Prezentace-jun'!G96</f>
        <v>ADMIRAL</v>
      </c>
      <c r="G43" s="10">
        <f>'[1]Prezentace-jun'!F96</f>
        <v>0</v>
      </c>
      <c r="H43" s="9">
        <f>'[1]Prezentace-jun'!H96</f>
        <v>357</v>
      </c>
      <c r="I43" s="9">
        <f>'[1]Prezentace-jun'!I96</f>
        <v>2.4</v>
      </c>
      <c r="J43" s="9">
        <v>89</v>
      </c>
      <c r="K43" s="9">
        <v>94</v>
      </c>
      <c r="L43" s="9">
        <v>89</v>
      </c>
      <c r="M43" s="16">
        <f t="shared" si="1"/>
        <v>91.5</v>
      </c>
      <c r="N43" s="16"/>
      <c r="O43" s="9"/>
    </row>
    <row r="44" spans="1:15" ht="15.75" thickBot="1">
      <c r="A44" s="9">
        <v>8</v>
      </c>
      <c r="B44" s="13" t="str">
        <f>'[1]Prezentace-jun'!B103</f>
        <v>KUČERA</v>
      </c>
      <c r="C44" s="14" t="str">
        <f>'[1]Prezentace-jun'!C103</f>
        <v>Lukáš</v>
      </c>
      <c r="D44" s="9" t="str">
        <f>'[1]Prezentace-jun'!D103</f>
        <v>44-130</v>
      </c>
      <c r="E44" s="8" t="str">
        <f>'[1]Prezentace-jun'!E103</f>
        <v>Jiříkov</v>
      </c>
      <c r="F44" s="8" t="str">
        <f>'[1]Prezentace-jun'!G103</f>
        <v>PUMA</v>
      </c>
      <c r="G44" s="10">
        <f>'[1]Prezentace-jun'!F103</f>
        <v>0</v>
      </c>
      <c r="H44" s="9">
        <f>'[1]Prezentace-jun'!H103</f>
        <v>365</v>
      </c>
      <c r="I44" s="9">
        <f>'[1]Prezentace-jun'!I103</f>
        <v>2.4</v>
      </c>
      <c r="J44" s="9">
        <v>89</v>
      </c>
      <c r="K44" s="9">
        <v>94</v>
      </c>
      <c r="L44" s="9">
        <v>83</v>
      </c>
      <c r="M44" s="16">
        <f t="shared" si="1"/>
        <v>91.5</v>
      </c>
      <c r="N44" s="16"/>
      <c r="O44" s="9"/>
    </row>
    <row r="45" spans="1:15" ht="15.75" thickBot="1">
      <c r="A45" s="9">
        <v>9</v>
      </c>
      <c r="B45" s="13" t="str">
        <f>'[1]Prezentace-jun'!B104</f>
        <v>LAURIN</v>
      </c>
      <c r="C45" s="14" t="str">
        <f>'[1]Prezentace-jun'!C104</f>
        <v>Tomáš</v>
      </c>
      <c r="D45" s="9" t="str">
        <f>'[1]Prezentace-jun'!D104</f>
        <v>131-094</v>
      </c>
      <c r="E45" s="8" t="str">
        <f>'[1]Prezentace-jun'!E104</f>
        <v>ADMIRAL Jablonec n.N.</v>
      </c>
      <c r="F45" s="8" t="str">
        <f>'[1]Prezentace-jun'!G104</f>
        <v>SALLY</v>
      </c>
      <c r="G45" s="10">
        <f>'[1]Prezentace-jun'!F104</f>
        <v>0</v>
      </c>
      <c r="H45" s="9">
        <f>'[1]Prezentace-jun'!H104</f>
        <v>357</v>
      </c>
      <c r="I45" s="9">
        <f>'[1]Prezentace-jun'!I104</f>
        <v>2.4</v>
      </c>
      <c r="J45" s="9">
        <v>78</v>
      </c>
      <c r="K45" s="9">
        <v>82</v>
      </c>
      <c r="L45" s="9">
        <v>88</v>
      </c>
      <c r="M45" s="16">
        <f t="shared" si="1"/>
        <v>85</v>
      </c>
      <c r="N45" s="16"/>
      <c r="O45" s="9"/>
    </row>
    <row r="46" spans="1:15" ht="15.75" thickBot="1">
      <c r="A46" s="9">
        <v>10</v>
      </c>
      <c r="B46" s="13" t="str">
        <f>'[1]Prezentace-jun'!B102</f>
        <v>VAVŘAČ</v>
      </c>
      <c r="C46" s="14" t="str">
        <f>'[1]Prezentace-jun'!C102</f>
        <v>Šimon</v>
      </c>
      <c r="D46" s="9" t="str">
        <f>'[1]Prezentace-jun'!D102</f>
        <v>131-076</v>
      </c>
      <c r="E46" s="8" t="str">
        <f>'[1]Prezentace-jun'!E102</f>
        <v>ADMIRAL Jablonec n.N.</v>
      </c>
      <c r="F46" s="8" t="str">
        <f>'[1]Prezentace-jun'!G102</f>
        <v>SALLY 76</v>
      </c>
      <c r="G46" s="10">
        <f>'[1]Prezentace-jun'!F102</f>
        <v>0</v>
      </c>
      <c r="H46" s="9">
        <f>'[1]Prezentace-jun'!H102</f>
        <v>357</v>
      </c>
      <c r="I46" s="9">
        <f>'[1]Prezentace-jun'!I102</f>
        <v>2.4</v>
      </c>
      <c r="J46" s="9">
        <v>84</v>
      </c>
      <c r="K46" s="9">
        <v>78</v>
      </c>
      <c r="L46" s="9">
        <v>72</v>
      </c>
      <c r="M46" s="16">
        <f t="shared" si="1"/>
        <v>81</v>
      </c>
      <c r="N46" s="37"/>
      <c r="O46" s="38"/>
    </row>
    <row r="48" spans="1:15" ht="15.75" thickBot="1">
      <c r="A48" s="7" t="s">
        <v>23</v>
      </c>
    </row>
    <row r="49" spans="1:15" ht="15.75" thickBot="1">
      <c r="A49" s="298" t="s">
        <v>1</v>
      </c>
      <c r="B49" s="300" t="s">
        <v>2</v>
      </c>
      <c r="C49" s="300"/>
      <c r="D49" s="300"/>
      <c r="E49" s="300"/>
      <c r="F49" s="300" t="s">
        <v>3</v>
      </c>
      <c r="G49" s="300"/>
      <c r="H49" s="300"/>
      <c r="I49" s="300"/>
      <c r="J49" s="300" t="s">
        <v>4</v>
      </c>
      <c r="K49" s="300"/>
      <c r="L49" s="300"/>
      <c r="M49" s="310" t="s">
        <v>6</v>
      </c>
      <c r="N49" s="310" t="s">
        <v>22</v>
      </c>
      <c r="O49" s="298" t="s">
        <v>7</v>
      </c>
    </row>
    <row r="50" spans="1:15" ht="15.75" thickBot="1">
      <c r="A50" s="298"/>
      <c r="B50" s="8" t="s">
        <v>8</v>
      </c>
      <c r="C50" s="8" t="s">
        <v>9</v>
      </c>
      <c r="D50" s="9" t="s">
        <v>10</v>
      </c>
      <c r="E50" s="8" t="s">
        <v>11</v>
      </c>
      <c r="F50" s="8" t="s">
        <v>12</v>
      </c>
      <c r="G50" s="10" t="s">
        <v>13</v>
      </c>
      <c r="H50" s="9" t="s">
        <v>14</v>
      </c>
      <c r="I50" s="9" t="s">
        <v>15</v>
      </c>
      <c r="J50" s="11" t="s">
        <v>16</v>
      </c>
      <c r="K50" s="35" t="s">
        <v>17</v>
      </c>
      <c r="L50" s="35" t="s">
        <v>18</v>
      </c>
      <c r="M50" s="310"/>
      <c r="N50" s="310"/>
      <c r="O50" s="298"/>
    </row>
    <row r="51" spans="1:15" ht="15.75" thickBot="1">
      <c r="A51" s="9">
        <v>1</v>
      </c>
      <c r="B51" s="13" t="str">
        <f>'[1]Prezentace-sen'!B98</f>
        <v>JAKEŠ</v>
      </c>
      <c r="C51" s="14" t="str">
        <f>'[1]Prezentace-sen'!C98</f>
        <v>Stanislav</v>
      </c>
      <c r="D51" s="9" t="str">
        <f>'[1]Prezentace-sen'!D98</f>
        <v>316-016</v>
      </c>
      <c r="E51" s="8" t="str">
        <f>'[1]Prezentace-sen'!E98</f>
        <v xml:space="preserve">Fregata Bakov </v>
      </c>
      <c r="F51" s="8" t="str">
        <f>'[1]Prezentace-sen'!G98</f>
        <v>XENIE II</v>
      </c>
      <c r="G51" s="10" t="str">
        <f>'[1]Prezentace-sen'!F98</f>
        <v>20</v>
      </c>
      <c r="H51" s="9">
        <f>'[1]Prezentace-sen'!H98</f>
        <v>370</v>
      </c>
      <c r="I51" s="9">
        <f>'[1]Prezentace-sen'!I98</f>
        <v>2.4</v>
      </c>
      <c r="J51" s="9">
        <f>'[1]F4A-s'!U23</f>
        <v>100</v>
      </c>
      <c r="K51" s="9">
        <f>'[1]F4A-s'!U24</f>
        <v>100</v>
      </c>
      <c r="L51" s="9">
        <f>'[1]F4A-s'!U25</f>
        <v>100</v>
      </c>
      <c r="M51" s="16">
        <f t="shared" ref="M51:M63" si="2">(SUM(J51:L51)-MIN(J51:L51))/2</f>
        <v>100</v>
      </c>
      <c r="N51" s="16"/>
      <c r="O51" s="9"/>
    </row>
    <row r="52" spans="1:15" ht="15.75" thickBot="1">
      <c r="A52" s="9">
        <v>2</v>
      </c>
      <c r="B52" s="13" t="str">
        <f>'[1]Prezentace-sen'!B99</f>
        <v>HLAVA</v>
      </c>
      <c r="C52" s="14" t="str">
        <f>'[1]Prezentace-sen'!C99</f>
        <v>Petr</v>
      </c>
      <c r="D52" s="9" t="str">
        <f>'[1]Prezentace-sen'!D99</f>
        <v>189 - 001</v>
      </c>
      <c r="E52" s="8" t="str">
        <f>'[1]Prezentace-sen'!E99</f>
        <v>ČESÍLKO Valdice</v>
      </c>
      <c r="F52" s="8" t="str">
        <f>'[1]Prezentace-sen'!G99</f>
        <v>Regatta</v>
      </c>
      <c r="G52" s="10">
        <f>'[1]Prezentace-sen'!F99</f>
        <v>0</v>
      </c>
      <c r="H52" s="9">
        <f>'[1]Prezentace-sen'!H99</f>
        <v>370</v>
      </c>
      <c r="I52" s="9">
        <f>'[1]Prezentace-sen'!I99</f>
        <v>2.4</v>
      </c>
      <c r="J52" s="9">
        <f>'[1]F4A-s'!U26</f>
        <v>100</v>
      </c>
      <c r="K52" s="9">
        <f>'[1]F4A-s'!U27</f>
        <v>98</v>
      </c>
      <c r="L52" s="9">
        <f>'[1]F4A-s'!U28</f>
        <v>100</v>
      </c>
      <c r="M52" s="16">
        <f t="shared" si="2"/>
        <v>100</v>
      </c>
      <c r="N52" s="16"/>
      <c r="O52" s="9"/>
    </row>
    <row r="53" spans="1:15" ht="15.75" thickBot="1">
      <c r="A53" s="9">
        <v>3</v>
      </c>
      <c r="B53" s="13" t="str">
        <f>'[1]Prezentace-sen'!B100</f>
        <v>KARPATSKÝ</v>
      </c>
      <c r="C53" s="14" t="str">
        <f>'[1]Prezentace-sen'!C100</f>
        <v>Martin</v>
      </c>
      <c r="D53" s="9" t="str">
        <f>'[1]Prezentace-sen'!D100</f>
        <v>520-001</v>
      </c>
      <c r="E53" s="8" t="str">
        <f>'[1]Prezentace-sen'!E100</f>
        <v>Barrakuda  Nová Ves</v>
      </c>
      <c r="F53" s="8" t="str">
        <f>'[1]Prezentace-sen'!G100</f>
        <v>BARRAKUDA</v>
      </c>
      <c r="G53" s="10">
        <f>'[1]Prezentace-sen'!F100</f>
        <v>0</v>
      </c>
      <c r="H53" s="9">
        <f>'[1]Prezentace-sen'!H100</f>
        <v>390</v>
      </c>
      <c r="I53" s="9">
        <f>'[1]Prezentace-sen'!I100</f>
        <v>2.4</v>
      </c>
      <c r="J53" s="9">
        <f>'[1]F4A-s'!U40</f>
        <v>89</v>
      </c>
      <c r="K53" s="9">
        <f>'[1]F4A-s'!U41</f>
        <v>100</v>
      </c>
      <c r="L53" s="9">
        <f>'[1]F4A-s'!U42</f>
        <v>100</v>
      </c>
      <c r="M53" s="16">
        <f t="shared" si="2"/>
        <v>100</v>
      </c>
      <c r="N53" s="16"/>
      <c r="O53" s="9"/>
    </row>
    <row r="54" spans="1:15" ht="15.75" thickBot="1">
      <c r="A54" s="9">
        <v>4</v>
      </c>
      <c r="B54" s="13" t="str">
        <f>'[1]Prezentace-sen'!B95</f>
        <v>JUNGMANN</v>
      </c>
      <c r="C54" s="14" t="str">
        <f>'[1]Prezentace-sen'!C95</f>
        <v>Jaroslav</v>
      </c>
      <c r="D54" s="9" t="str">
        <f>'[1]Prezentace-sen'!D95</f>
        <v>028-003</v>
      </c>
      <c r="E54" s="8" t="str">
        <f>'[1]Prezentace-sen'!E95</f>
        <v>NAUTILUS Proboštov</v>
      </c>
      <c r="F54" s="8" t="str">
        <f>'[1]Prezentace-sen'!G95</f>
        <v>TR-586 - vana</v>
      </c>
      <c r="G54" s="10">
        <f>'[1]Prezentace-sen'!F95</f>
        <v>25</v>
      </c>
      <c r="H54" s="9">
        <f>'[1]Prezentace-sen'!H95</f>
        <v>605</v>
      </c>
      <c r="I54" s="9">
        <f>'[1]Prezentace-sen'!I95</f>
        <v>2.4</v>
      </c>
      <c r="J54" s="9">
        <f>'[1]F4A-s'!U14</f>
        <v>87</v>
      </c>
      <c r="K54" s="9">
        <f>'[1]F4A-s'!U15</f>
        <v>98</v>
      </c>
      <c r="L54" s="9">
        <f>'[1]F4A-s'!U16</f>
        <v>100</v>
      </c>
      <c r="M54" s="16">
        <f t="shared" si="2"/>
        <v>99</v>
      </c>
      <c r="N54" s="16"/>
      <c r="O54" s="9"/>
    </row>
    <row r="55" spans="1:15" ht="15.75" thickBot="1">
      <c r="A55" s="9">
        <v>5</v>
      </c>
      <c r="B55" s="13" t="str">
        <f>'[1]Prezentace-sen'!B97</f>
        <v>BILINA</v>
      </c>
      <c r="C55" s="14" t="str">
        <f>'[1]Prezentace-sen'!C97</f>
        <v>Jiří</v>
      </c>
      <c r="D55" s="9" t="str">
        <f>'[1]Prezentace-sen'!D97</f>
        <v>189-019</v>
      </c>
      <c r="E55" s="8" t="str">
        <f>'[1]Prezentace-sen'!E97</f>
        <v>ČESÍLKO Valdice</v>
      </c>
      <c r="F55" s="8" t="str">
        <f>'[1]Prezentace-sen'!G97</f>
        <v>WHITNEY</v>
      </c>
      <c r="G55" s="10">
        <f>'[1]Prezentace-sen'!F97</f>
        <v>0</v>
      </c>
      <c r="H55" s="9">
        <f>'[1]Prezentace-sen'!H97</f>
        <v>390</v>
      </c>
      <c r="I55" s="9">
        <f>'[1]Prezentace-sen'!I97</f>
        <v>57</v>
      </c>
      <c r="J55" s="9">
        <f>'[1]F4A-s'!U20</f>
        <v>95</v>
      </c>
      <c r="K55" s="9">
        <f>'[1]F4A-s'!U21</f>
        <v>100</v>
      </c>
      <c r="L55" s="9">
        <f>'[1]F4A-s'!U22</f>
        <v>93</v>
      </c>
      <c r="M55" s="16">
        <f t="shared" si="2"/>
        <v>97.5</v>
      </c>
      <c r="N55" s="16"/>
      <c r="O55" s="9"/>
    </row>
    <row r="56" spans="1:15" ht="15.75" thickBot="1">
      <c r="A56" s="9">
        <v>6</v>
      </c>
      <c r="B56" s="13" t="str">
        <f>'[1]Prezentace-sen'!B94</f>
        <v>VLADYKA</v>
      </c>
      <c r="C56" s="14" t="str">
        <f>'[1]Prezentace-sen'!C94</f>
        <v>Petr</v>
      </c>
      <c r="D56" s="9" t="str">
        <f>'[1]Prezentace-sen'!D94</f>
        <v>079-046</v>
      </c>
      <c r="E56" s="8" t="str">
        <f>'[1]Prezentace-sen'!E94</f>
        <v>Brandýs</v>
      </c>
      <c r="F56" s="8" t="str">
        <f>'[1]Prezentace-sen'!G94</f>
        <v>FALKE</v>
      </c>
      <c r="G56" s="10">
        <f>'[1]Prezentace-sen'!F94</f>
        <v>25</v>
      </c>
      <c r="H56" s="9">
        <f>'[1]Prezentace-sen'!H94</f>
        <v>425</v>
      </c>
      <c r="I56" s="9">
        <f>'[1]Prezentace-sen'!I94</f>
        <v>81</v>
      </c>
      <c r="J56" s="9">
        <f>'[1]F4A-s'!U11</f>
        <v>90</v>
      </c>
      <c r="K56" s="9">
        <f>'[1]F4A-s'!U12</f>
        <v>95</v>
      </c>
      <c r="L56" s="9">
        <f>'[1]F4A-s'!U13</f>
        <v>95</v>
      </c>
      <c r="M56" s="16">
        <f t="shared" si="2"/>
        <v>95</v>
      </c>
      <c r="N56" s="16"/>
      <c r="O56" s="9"/>
    </row>
    <row r="57" spans="1:15" ht="15.75" thickBot="1">
      <c r="A57" s="9">
        <v>7</v>
      </c>
      <c r="B57" s="13" t="str">
        <f>'[1]Prezentace-sen'!B92</f>
        <v xml:space="preserve">KŘEN </v>
      </c>
      <c r="C57" s="14" t="str">
        <f>'[1]Prezentace-sen'!C92</f>
        <v>Otakar</v>
      </c>
      <c r="D57" s="9" t="str">
        <f>'[1]Prezentace-sen'!D92</f>
        <v>028-037</v>
      </c>
      <c r="E57" s="8" t="str">
        <f>'[1]Prezentace-sen'!E92</f>
        <v>NAUTILUS Proboštov</v>
      </c>
      <c r="F57" s="8" t="str">
        <f>'[1]Prezentace-sen'!G92</f>
        <v>DICKIE</v>
      </c>
      <c r="G57" s="10">
        <f>'[1]Prezentace-sen'!F92</f>
        <v>0</v>
      </c>
      <c r="H57" s="9">
        <f>'[1]Prezentace-sen'!H92</f>
        <v>390</v>
      </c>
      <c r="I57" s="9">
        <f>'[1]Prezentace-sen'!I92</f>
        <v>2.4</v>
      </c>
      <c r="J57" s="9">
        <f>'[1]F4A-s'!U5</f>
        <v>94</v>
      </c>
      <c r="K57" s="9">
        <f>'[1]F4A-s'!U6</f>
        <v>96</v>
      </c>
      <c r="L57" s="9">
        <f>'[1]F4A-s'!U7</f>
        <v>89</v>
      </c>
      <c r="M57" s="16">
        <f t="shared" si="2"/>
        <v>95</v>
      </c>
      <c r="N57" s="16"/>
      <c r="O57" s="9"/>
    </row>
    <row r="58" spans="1:15" ht="15.75" thickBot="1">
      <c r="A58" s="9">
        <v>8</v>
      </c>
      <c r="B58" s="13" t="str">
        <f>'[1]Prezentace-sen'!B104</f>
        <v>KUČERA</v>
      </c>
      <c r="C58" s="14" t="str">
        <f>'[1]Prezentace-sen'!C104</f>
        <v>Jiří</v>
      </c>
      <c r="D58" s="9" t="str">
        <f>'[1]Prezentace-sen'!D104</f>
        <v>44-129</v>
      </c>
      <c r="E58" s="8" t="str">
        <f>'[1]Prezentace-sen'!E104</f>
        <v>Jiříkov</v>
      </c>
      <c r="F58" s="8" t="str">
        <f>'[1]Prezentace-sen'!G104</f>
        <v>PUMA</v>
      </c>
      <c r="G58" s="10">
        <f>'[1]Prezentace-sen'!F104</f>
        <v>0</v>
      </c>
      <c r="H58" s="9">
        <f>'[1]Prezentace-sen'!H104</f>
        <v>480</v>
      </c>
      <c r="I58" s="9">
        <f>'[1]Prezentace-sen'!I104</f>
        <v>2.4</v>
      </c>
      <c r="J58" s="9">
        <f>'[1]F4A-s'!U52</f>
        <v>95</v>
      </c>
      <c r="K58" s="9">
        <f>'[1]F4A-s'!U53</f>
        <v>95</v>
      </c>
      <c r="L58" s="9">
        <f>'[1]F4A-s'!U54</f>
        <v>86</v>
      </c>
      <c r="M58" s="16">
        <f t="shared" si="2"/>
        <v>95</v>
      </c>
      <c r="N58" s="16"/>
      <c r="O58" s="9"/>
    </row>
    <row r="59" spans="1:15" ht="15.75" thickBot="1">
      <c r="A59" s="9">
        <v>9</v>
      </c>
      <c r="B59" s="13" t="str">
        <f>'[1]Prezentace-sen'!B96</f>
        <v>FRANC</v>
      </c>
      <c r="C59" s="14" t="str">
        <f>'[1]Prezentace-sen'!C96</f>
        <v>Miloš</v>
      </c>
      <c r="D59" s="9">
        <f>'[1]Prezentace-sen'!D96</f>
        <v>0</v>
      </c>
      <c r="E59" s="8" t="str">
        <f>'[1]Prezentace-sen'!E96</f>
        <v>Police n.Met.</v>
      </c>
      <c r="F59" s="8" t="str">
        <f>'[1]Prezentace-sen'!G96</f>
        <v>EDITA</v>
      </c>
      <c r="G59" s="10">
        <f>'[1]Prezentace-sen'!F96</f>
        <v>0</v>
      </c>
      <c r="H59" s="9">
        <f>'[1]Prezentace-sen'!H96</f>
        <v>342</v>
      </c>
      <c r="I59" s="9">
        <f>'[1]Prezentace-sen'!I96</f>
        <v>57</v>
      </c>
      <c r="J59" s="9">
        <f>'[1]F4A-s'!U17</f>
        <v>95</v>
      </c>
      <c r="K59" s="9">
        <f>'[1]F4A-s'!U18</f>
        <v>90</v>
      </c>
      <c r="L59" s="9">
        <f>'[1]F4A-s'!U19</f>
        <v>92</v>
      </c>
      <c r="M59" s="16">
        <f t="shared" si="2"/>
        <v>93.5</v>
      </c>
      <c r="N59" s="16"/>
      <c r="O59" s="9"/>
    </row>
    <row r="60" spans="1:15" ht="15.75" thickBot="1">
      <c r="A60" s="9">
        <v>10</v>
      </c>
      <c r="B60" s="13" t="str">
        <f>'[1]Prezentace-sen'!B101</f>
        <v>MAGLOCKÝ</v>
      </c>
      <c r="C60" s="14" t="str">
        <f>'[1]Prezentace-sen'!C101</f>
        <v>Michal</v>
      </c>
      <c r="D60" s="9" t="str">
        <f>'[1]Prezentace-sen'!D101</f>
        <v>520-006</v>
      </c>
      <c r="E60" s="8" t="str">
        <f>'[1]Prezentace-sen'!E101</f>
        <v>BARRAKUDA Nová Ves</v>
      </c>
      <c r="F60" s="8" t="str">
        <f>'[1]Prezentace-sen'!G101</f>
        <v>NEPTUNE</v>
      </c>
      <c r="G60" s="10" t="str">
        <f>'[1]Prezentace-sen'!F101</f>
        <v>1:50</v>
      </c>
      <c r="H60" s="9">
        <f>'[1]Prezentace-sen'!H101</f>
        <v>340</v>
      </c>
      <c r="I60" s="9">
        <f>'[1]Prezentace-sen'!I101</f>
        <v>2.4</v>
      </c>
      <c r="J60" s="9">
        <f>'[1]F4A-s'!U43</f>
        <v>83</v>
      </c>
      <c r="K60" s="9">
        <f>'[1]F4A-s'!U44</f>
        <v>92</v>
      </c>
      <c r="L60" s="9">
        <f>'[1]F4A-s'!U45</f>
        <v>88</v>
      </c>
      <c r="M60" s="16">
        <f t="shared" si="2"/>
        <v>90</v>
      </c>
      <c r="N60" s="37"/>
      <c r="O60" s="38"/>
    </row>
    <row r="61" spans="1:15" ht="15.75" thickBot="1">
      <c r="A61" s="39">
        <v>11</v>
      </c>
      <c r="B61" s="13" t="str">
        <f>'[1]Prezentace-sen'!B103</f>
        <v>JAKEŠ</v>
      </c>
      <c r="C61" s="14" t="str">
        <f>'[1]Prezentace-sen'!C103</f>
        <v>Vladimír</v>
      </c>
      <c r="D61" s="9" t="str">
        <f>'[1]Prezentace-sen'!D103</f>
        <v>316-018</v>
      </c>
      <c r="E61" s="8" t="str">
        <f>'[1]Prezentace-sen'!E103</f>
        <v xml:space="preserve">Fregata Bakov </v>
      </c>
      <c r="F61" s="8" t="str">
        <f>'[1]Prezentace-sen'!G103</f>
        <v>MÜRITZ</v>
      </c>
      <c r="G61" s="40" t="str">
        <f>'[1]Prezentace-sen'!F103</f>
        <v>1:15</v>
      </c>
      <c r="H61" s="9">
        <f>'[1]Prezentace-sen'!H103</f>
        <v>420</v>
      </c>
      <c r="I61" s="9">
        <f>'[1]Prezentace-sen'!I103</f>
        <v>2.4</v>
      </c>
      <c r="J61" s="9">
        <f>'[1]F4A-s'!U49</f>
        <v>84</v>
      </c>
      <c r="K61" s="9">
        <f>'[1]F4A-s'!U50</f>
        <v>89</v>
      </c>
      <c r="L61" s="9">
        <f>'[1]F4A-s'!U51</f>
        <v>88</v>
      </c>
      <c r="M61" s="16">
        <f t="shared" si="2"/>
        <v>88.5</v>
      </c>
      <c r="N61" s="36"/>
      <c r="O61" s="41"/>
    </row>
    <row r="62" spans="1:15" ht="15.75" thickBot="1">
      <c r="A62" s="39">
        <v>12</v>
      </c>
      <c r="B62" s="13" t="str">
        <f>'[1]Prezentace-sen'!B93</f>
        <v>KARPATSKÁ</v>
      </c>
      <c r="C62" s="14" t="str">
        <f>'[1]Prezentace-sen'!C93</f>
        <v>Alena</v>
      </c>
      <c r="D62" s="9" t="str">
        <f>'[1]Prezentace-sen'!D93</f>
        <v>520-007</v>
      </c>
      <c r="E62" s="8" t="str">
        <f>'[1]Prezentace-sen'!E93</f>
        <v>Barrakuda  Nová Ves</v>
      </c>
      <c r="F62" s="8" t="str">
        <f>'[1]Prezentace-sen'!G93</f>
        <v>Polizei</v>
      </c>
      <c r="G62" s="10">
        <f>'[1]Prezentace-sen'!F93</f>
        <v>0</v>
      </c>
      <c r="H62" s="9">
        <f>'[1]Prezentace-sen'!H93</f>
        <v>360</v>
      </c>
      <c r="I62" s="9">
        <f>'[1]Prezentace-sen'!I93</f>
        <v>2.4</v>
      </c>
      <c r="J62" s="9">
        <f>'[1]F4A-s'!U8</f>
        <v>87</v>
      </c>
      <c r="K62" s="9">
        <f>'[1]F4A-s'!U9</f>
        <v>84</v>
      </c>
      <c r="L62" s="9">
        <f>'[1]F4A-s'!U10</f>
        <v>89</v>
      </c>
      <c r="M62" s="16">
        <f t="shared" si="2"/>
        <v>88</v>
      </c>
      <c r="N62" s="36"/>
      <c r="O62" s="41"/>
    </row>
    <row r="63" spans="1:15" ht="15.75" thickBot="1">
      <c r="A63" s="39">
        <v>13</v>
      </c>
      <c r="B63" s="13" t="str">
        <f>'[1]Prezentace-sen'!B102</f>
        <v>RANDA</v>
      </c>
      <c r="C63" s="14" t="str">
        <f>'[1]Prezentace-sen'!C102</f>
        <v>Vladimír</v>
      </c>
      <c r="D63" s="9">
        <f>'[1]Prezentace-sen'!D102</f>
        <v>0</v>
      </c>
      <c r="E63" s="8" t="str">
        <f>'[1]Prezentace-sen'!E102</f>
        <v>Žilina</v>
      </c>
      <c r="F63" s="8" t="str">
        <f>'[1]Prezentace-sen'!G102</f>
        <v>RIVA</v>
      </c>
      <c r="G63" s="10">
        <f>'[1]Prezentace-sen'!F102</f>
        <v>0</v>
      </c>
      <c r="H63" s="9">
        <f>'[1]Prezentace-sen'!H102</f>
        <v>480</v>
      </c>
      <c r="I63" s="9">
        <f>'[1]Prezentace-sen'!I102</f>
        <v>2.4</v>
      </c>
      <c r="J63" s="9">
        <f>'[1]F4A-s'!U46</f>
        <v>77</v>
      </c>
      <c r="K63" s="9">
        <f>'[1]F4A-s'!U47</f>
        <v>82</v>
      </c>
      <c r="L63" s="9">
        <f>'[1]F4A-s'!U48</f>
        <v>82</v>
      </c>
      <c r="M63" s="16">
        <f t="shared" si="2"/>
        <v>82</v>
      </c>
      <c r="N63" s="36"/>
      <c r="O63" s="41"/>
    </row>
    <row r="64" spans="1:15">
      <c r="A64" s="27"/>
      <c r="B64" s="24"/>
      <c r="C64" s="24"/>
      <c r="D64" s="23"/>
      <c r="E64" s="24"/>
      <c r="F64" s="24"/>
      <c r="G64" s="42"/>
      <c r="H64" s="23"/>
      <c r="I64" s="23"/>
      <c r="J64" s="23"/>
      <c r="K64" s="23"/>
      <c r="L64" s="23"/>
      <c r="M64" s="26"/>
      <c r="N64" s="31"/>
      <c r="O64" s="29"/>
    </row>
    <row r="65" spans="1:15">
      <c r="A65" s="27"/>
      <c r="B65" s="24"/>
      <c r="C65" s="24"/>
      <c r="D65" s="23"/>
      <c r="E65" s="24"/>
      <c r="F65" s="24"/>
      <c r="G65" s="42"/>
      <c r="H65" s="23"/>
      <c r="I65" s="23"/>
      <c r="J65" s="23"/>
      <c r="K65" s="23"/>
      <c r="L65" s="23"/>
      <c r="M65" s="26"/>
      <c r="N65" s="31"/>
      <c r="O65" s="29"/>
    </row>
    <row r="66" spans="1:15">
      <c r="A66" s="27"/>
      <c r="B66" s="24"/>
      <c r="C66" s="24"/>
      <c r="D66" s="23"/>
      <c r="E66" s="24"/>
      <c r="F66" s="24"/>
      <c r="G66" s="42"/>
      <c r="H66" s="23"/>
      <c r="I66" s="23"/>
      <c r="J66" s="23"/>
      <c r="K66" s="23"/>
      <c r="L66" s="23"/>
      <c r="M66" s="26"/>
      <c r="N66" s="31"/>
      <c r="O66" s="29"/>
    </row>
    <row r="67" spans="1:15" ht="15.75" thickBot="1">
      <c r="A67" s="43" t="s">
        <v>24</v>
      </c>
      <c r="B67" s="44"/>
    </row>
    <row r="68" spans="1:15" ht="15.75" thickBot="1">
      <c r="A68" s="298" t="s">
        <v>1</v>
      </c>
      <c r="B68" s="300" t="s">
        <v>2</v>
      </c>
      <c r="C68" s="300"/>
      <c r="D68" s="300"/>
      <c r="E68" s="300"/>
      <c r="F68" s="300" t="s">
        <v>3</v>
      </c>
      <c r="G68" s="300"/>
      <c r="H68" s="300"/>
      <c r="I68" s="300"/>
      <c r="J68" s="300" t="s">
        <v>4</v>
      </c>
      <c r="K68" s="300"/>
      <c r="L68" s="300"/>
      <c r="M68" s="301" t="s">
        <v>5</v>
      </c>
      <c r="N68" s="301" t="s">
        <v>6</v>
      </c>
      <c r="O68" s="298" t="s">
        <v>7</v>
      </c>
    </row>
    <row r="69" spans="1:15" ht="15.75" thickBot="1">
      <c r="A69" s="298"/>
      <c r="B69" s="8" t="s">
        <v>8</v>
      </c>
      <c r="C69" s="8" t="s">
        <v>9</v>
      </c>
      <c r="D69" s="9" t="s">
        <v>10</v>
      </c>
      <c r="E69" s="8" t="s">
        <v>11</v>
      </c>
      <c r="F69" s="8" t="s">
        <v>12</v>
      </c>
      <c r="G69" s="10" t="s">
        <v>13</v>
      </c>
      <c r="H69" s="9" t="s">
        <v>14</v>
      </c>
      <c r="I69" s="9" t="s">
        <v>15</v>
      </c>
      <c r="J69" s="11" t="s">
        <v>16</v>
      </c>
      <c r="K69" s="12" t="s">
        <v>17</v>
      </c>
      <c r="L69" s="12" t="s">
        <v>18</v>
      </c>
      <c r="M69" s="301"/>
      <c r="N69" s="301"/>
      <c r="O69" s="298"/>
    </row>
    <row r="70" spans="1:15" ht="15.75" thickBot="1">
      <c r="A70" s="9">
        <v>1</v>
      </c>
      <c r="B70" s="13" t="str">
        <f>'[1]Prezentace-jun'!B151</f>
        <v>HEINL</v>
      </c>
      <c r="C70" s="14" t="str">
        <f>'[1]Prezentace-jun'!C151</f>
        <v>David</v>
      </c>
      <c r="D70" s="9" t="str">
        <f>'[1]Prezentace-jun'!D151</f>
        <v>131-088</v>
      </c>
      <c r="E70" s="8" t="str">
        <f>'[1]Prezentace-jun'!E151</f>
        <v>Admiral Jablonec n.N.</v>
      </c>
      <c r="F70" s="8" t="str">
        <f>'[1]Prezentace-jun'!G151</f>
        <v>BANCKERT</v>
      </c>
      <c r="G70" s="10" t="str">
        <f>'[1]Prezentace-jun'!F151</f>
        <v>1:50</v>
      </c>
      <c r="H70" s="9">
        <f>'[1]Prezentace-jun'!H151</f>
        <v>363</v>
      </c>
      <c r="I70" s="9">
        <f>'[1]Prezentace-jun'!I151</f>
        <v>57</v>
      </c>
      <c r="J70" s="9">
        <f>'[1]F4B-j'!U14</f>
        <v>94</v>
      </c>
      <c r="K70" s="9">
        <f>'[1]F4B-j'!U15</f>
        <v>93</v>
      </c>
      <c r="L70" s="9">
        <f>'[1]F4B-j'!U16</f>
        <v>100</v>
      </c>
      <c r="M70" s="16">
        <f>SUM('[1]F4B-j'!V14:V16)</f>
        <v>91</v>
      </c>
      <c r="N70" s="16">
        <f>M70+((SUM(J70:L70)-MIN(J70:L70))/2)</f>
        <v>188</v>
      </c>
      <c r="O70" s="9"/>
    </row>
    <row r="71" spans="1:15" ht="15.75" thickBot="1">
      <c r="A71" s="9">
        <v>2</v>
      </c>
      <c r="B71" s="13" t="str">
        <f>'[1]Prezentace-jun'!B149</f>
        <v>JAKEŠ</v>
      </c>
      <c r="C71" s="14" t="str">
        <f>'[1]Prezentace-jun'!C149</f>
        <v>Michal</v>
      </c>
      <c r="D71" s="9" t="str">
        <f>'[1]Prezentace-jun'!D149</f>
        <v>316-019</v>
      </c>
      <c r="E71" s="8" t="str">
        <f>'[1]Prezentace-jun'!E149</f>
        <v xml:space="preserve">Fregata Bakov </v>
      </c>
      <c r="F71" s="8" t="str">
        <f>'[1]Prezentace-jun'!G149</f>
        <v>TORBEN</v>
      </c>
      <c r="G71" s="10">
        <f>'[1]Prezentace-jun'!F149</f>
        <v>6.9444444444444434E-2</v>
      </c>
      <c r="H71" s="9">
        <f>'[1]Prezentace-jun'!H149</f>
        <v>425</v>
      </c>
      <c r="I71" s="9">
        <f>'[1]Prezentace-jun'!I149</f>
        <v>2.4</v>
      </c>
      <c r="J71" s="9">
        <f>'[1]F4B-j'!U8</f>
        <v>98</v>
      </c>
      <c r="K71" s="9">
        <f>'[1]F4B-j'!U9</f>
        <v>100</v>
      </c>
      <c r="L71" s="9">
        <f>'[1]F4B-j'!U10</f>
        <v>98</v>
      </c>
      <c r="M71" s="16">
        <f>SUM('[1]F4B-j'!V8:V10)</f>
        <v>87.67</v>
      </c>
      <c r="N71" s="16">
        <f>M71+((SUM(J71:L71)-MIN(J71:L71))/2)</f>
        <v>186.67000000000002</v>
      </c>
      <c r="O71" s="9"/>
    </row>
    <row r="72" spans="1:15" ht="15.75" thickBot="1">
      <c r="A72" s="9">
        <v>3</v>
      </c>
      <c r="B72" s="13" t="str">
        <f>'[1]Prezentace-jun'!B150</f>
        <v>BAŽANT</v>
      </c>
      <c r="C72" s="14" t="str">
        <f>'[1]Prezentace-jun'!C150</f>
        <v>Tibor</v>
      </c>
      <c r="D72" s="9" t="str">
        <f>'[1]Prezentace-jun'!D150</f>
        <v>131-092</v>
      </c>
      <c r="E72" s="8" t="str">
        <f>'[1]Prezentace-jun'!E150</f>
        <v>Admiral Jablonec n.N.</v>
      </c>
      <c r="F72" s="8" t="str">
        <f>'[1]Prezentace-jun'!G150</f>
        <v>BREMEN</v>
      </c>
      <c r="G72" s="10" t="str">
        <f>'[1]Prezentace-jun'!F150</f>
        <v>1:20</v>
      </c>
      <c r="H72" s="9">
        <f>'[1]Prezentace-jun'!H150</f>
        <v>485</v>
      </c>
      <c r="I72" s="9">
        <f>'[1]Prezentace-jun'!I150</f>
        <v>2.4</v>
      </c>
      <c r="J72" s="9">
        <f>'[1]F4B-j'!U11</f>
        <v>85</v>
      </c>
      <c r="K72" s="9">
        <f>'[1]F4B-j'!U12</f>
        <v>94</v>
      </c>
      <c r="L72" s="9">
        <f>'[1]F4B-j'!U13</f>
        <v>94</v>
      </c>
      <c r="M72" s="16">
        <f>SUM('[1]F4B-j'!V11:V13)</f>
        <v>87</v>
      </c>
      <c r="N72" s="16">
        <f>M72+((SUM(J72:L72)-MIN(J72:L72))/2)</f>
        <v>181</v>
      </c>
      <c r="O72" s="9"/>
    </row>
    <row r="73" spans="1:15">
      <c r="A73" s="23"/>
      <c r="B73" s="24"/>
      <c r="C73" s="24"/>
      <c r="D73" s="23"/>
      <c r="E73" s="24"/>
      <c r="F73" s="24"/>
      <c r="G73" s="42"/>
      <c r="H73" s="23"/>
      <c r="I73" s="23"/>
      <c r="J73" s="23"/>
      <c r="K73" s="23"/>
      <c r="L73" s="23"/>
      <c r="M73" s="26"/>
      <c r="N73" s="26"/>
      <c r="O73" s="23"/>
    </row>
    <row r="74" spans="1:15">
      <c r="A74" s="27"/>
      <c r="B74" s="28"/>
      <c r="C74" s="28"/>
      <c r="D74" s="29"/>
      <c r="E74" s="28"/>
      <c r="F74" s="28"/>
      <c r="G74" s="30"/>
      <c r="H74" s="29"/>
      <c r="I74" s="29"/>
      <c r="J74" s="29"/>
      <c r="K74" s="29"/>
      <c r="M74" s="26"/>
      <c r="N74" s="31"/>
      <c r="O74" s="29"/>
    </row>
    <row r="75" spans="1:15" ht="15.75" thickBot="1">
      <c r="A75" s="43" t="s">
        <v>25</v>
      </c>
      <c r="B75" s="44"/>
    </row>
    <row r="76" spans="1:15" ht="15.75" thickBot="1">
      <c r="A76" s="298" t="s">
        <v>1</v>
      </c>
      <c r="B76" s="300" t="s">
        <v>2</v>
      </c>
      <c r="C76" s="300"/>
      <c r="D76" s="300"/>
      <c r="E76" s="300"/>
      <c r="F76" s="300" t="s">
        <v>3</v>
      </c>
      <c r="G76" s="300"/>
      <c r="H76" s="300"/>
      <c r="I76" s="300"/>
      <c r="J76" s="300" t="s">
        <v>4</v>
      </c>
      <c r="K76" s="300"/>
      <c r="L76" s="300"/>
      <c r="M76" s="301" t="s">
        <v>5</v>
      </c>
      <c r="N76" s="301" t="s">
        <v>6</v>
      </c>
      <c r="O76" s="298" t="s">
        <v>7</v>
      </c>
    </row>
    <row r="77" spans="1:15" ht="15.75" thickBot="1">
      <c r="A77" s="298"/>
      <c r="B77" s="8" t="s">
        <v>8</v>
      </c>
      <c r="C77" s="8" t="s">
        <v>9</v>
      </c>
      <c r="D77" s="9" t="s">
        <v>10</v>
      </c>
      <c r="E77" s="8" t="s">
        <v>11</v>
      </c>
      <c r="F77" s="8" t="s">
        <v>12</v>
      </c>
      <c r="G77" s="10" t="s">
        <v>13</v>
      </c>
      <c r="H77" s="9" t="s">
        <v>14</v>
      </c>
      <c r="I77" s="9" t="s">
        <v>15</v>
      </c>
      <c r="J77" s="11" t="s">
        <v>16</v>
      </c>
      <c r="K77" s="12" t="s">
        <v>17</v>
      </c>
      <c r="L77" s="12" t="s">
        <v>18</v>
      </c>
      <c r="M77" s="301"/>
      <c r="N77" s="301"/>
      <c r="O77" s="298"/>
    </row>
    <row r="78" spans="1:15" ht="15.75" thickBot="1">
      <c r="A78" s="9">
        <v>1</v>
      </c>
      <c r="B78" s="13" t="str">
        <f>'[1]Prezentace-sen'!B149</f>
        <v>JAKEŠ</v>
      </c>
      <c r="C78" s="14" t="str">
        <f>'[1]Prezentace-sen'!C149</f>
        <v>Stanislav</v>
      </c>
      <c r="D78" s="9" t="str">
        <f>'[1]Prezentace-sen'!D149</f>
        <v>316-016</v>
      </c>
      <c r="E78" s="8" t="str">
        <f>'[1]Prezentace-sen'!E149</f>
        <v xml:space="preserve">Fregata Bakov </v>
      </c>
      <c r="F78" s="8" t="str">
        <f>'[1]Prezentace-sen'!G149</f>
        <v>YORKSHIREMAN</v>
      </c>
      <c r="G78" s="10" t="str">
        <f>'[1]Prezentace-sen'!F149</f>
        <v>1:48</v>
      </c>
      <c r="H78" s="9">
        <f>'[1]Prezentace-sen'!H149</f>
        <v>440</v>
      </c>
      <c r="I78" s="9">
        <f>'[1]Prezentace-sen'!I149</f>
        <v>2.4</v>
      </c>
      <c r="J78" s="9">
        <f>'[1]F4B-s'!U11</f>
        <v>100</v>
      </c>
      <c r="K78" s="9">
        <f>'[1]F4B-s'!U12</f>
        <v>100</v>
      </c>
      <c r="L78" s="9">
        <f>'[1]F4B-s'!U13</f>
        <v>98</v>
      </c>
      <c r="M78" s="16">
        <f>SUM('[1]F4B-s'!V11:V13)</f>
        <v>93</v>
      </c>
      <c r="N78" s="16">
        <f>M78+((SUM(J78:L78)-MIN(J78:L78))/2)</f>
        <v>193</v>
      </c>
      <c r="O78" s="9"/>
    </row>
    <row r="79" spans="1:15" ht="15.75" thickBot="1">
      <c r="A79" s="9">
        <v>2</v>
      </c>
      <c r="B79" s="13" t="str">
        <f>'[1]Prezentace-sen'!B150</f>
        <v>BUDINA</v>
      </c>
      <c r="C79" s="14" t="str">
        <f>'[1]Prezentace-sen'!C150</f>
        <v>Petr</v>
      </c>
      <c r="D79" s="9" t="str">
        <f>'[1]Prezentace-sen'!D150</f>
        <v>131-030</v>
      </c>
      <c r="E79" s="8" t="str">
        <f>'[1]Prezentace-sen'!E150</f>
        <v>ADMIRAL Jablonec n.N.</v>
      </c>
      <c r="F79" s="8" t="str">
        <f>'[1]Prezentace-sen'!G150</f>
        <v>BRUMA</v>
      </c>
      <c r="G79" s="10" t="str">
        <f>'[1]Prezentace-sen'!F150</f>
        <v>1:43</v>
      </c>
      <c r="H79" s="9">
        <f>'[1]Prezentace-sen'!H150</f>
        <v>390</v>
      </c>
      <c r="I79" s="9">
        <f>'[1]Prezentace-sen'!I150</f>
        <v>2.4</v>
      </c>
      <c r="J79" s="9">
        <f>'[1]F4B-s'!U14</f>
        <v>98</v>
      </c>
      <c r="K79" s="9">
        <f>'[1]F4B-s'!U15</f>
        <v>94</v>
      </c>
      <c r="L79" s="9">
        <f>'[1]F4B-s'!U16</f>
        <v>98</v>
      </c>
      <c r="M79" s="16">
        <f>SUM('[1]F4B-s'!V14:V16)</f>
        <v>89.67</v>
      </c>
      <c r="N79" s="16">
        <f>M79+((SUM(J79:L79)-MIN(J79:L79))/2)</f>
        <v>187.67000000000002</v>
      </c>
      <c r="O79" s="9"/>
    </row>
    <row r="80" spans="1:15" ht="15.75" thickBot="1">
      <c r="A80" s="9">
        <v>3</v>
      </c>
      <c r="B80" s="13" t="str">
        <f>'[1]Prezentace-sen'!B147</f>
        <v>KARPATSKÝ</v>
      </c>
      <c r="C80" s="14" t="str">
        <f>'[1]Prezentace-sen'!C147</f>
        <v>Martin</v>
      </c>
      <c r="D80" s="9" t="str">
        <f>'[1]Prezentace-sen'!D147</f>
        <v>520-001</v>
      </c>
      <c r="E80" s="8" t="str">
        <f>'[1]Prezentace-sen'!E147</f>
        <v>Barrakuda  Nová Ves</v>
      </c>
      <c r="F80" s="8" t="str">
        <f>'[1]Prezentace-sen'!G147</f>
        <v>BOBR</v>
      </c>
      <c r="G80" s="10" t="str">
        <f>'[1]Prezentace-sen'!F147</f>
        <v>1:30</v>
      </c>
      <c r="H80" s="9">
        <f>'[1]Prezentace-sen'!H147</f>
        <v>440</v>
      </c>
      <c r="I80" s="9">
        <f>'[1]Prezentace-sen'!I147</f>
        <v>2.4</v>
      </c>
      <c r="J80" s="9">
        <f>'[1]F4B-s'!U5</f>
        <v>100</v>
      </c>
      <c r="K80" s="9">
        <f>'[1]F4B-s'!U6</f>
        <v>100</v>
      </c>
      <c r="L80" s="9">
        <f>'[1]F4B-s'!U7</f>
        <v>90</v>
      </c>
      <c r="M80" s="16">
        <f>SUM('[1]F4B-s'!V5:V7)</f>
        <v>87.67</v>
      </c>
      <c r="N80" s="16">
        <f>M80+((SUM(J80:L80)-MIN(J80:L80))/2)</f>
        <v>187.67000000000002</v>
      </c>
      <c r="O80" s="9"/>
    </row>
    <row r="81" spans="1:15" ht="13.5" customHeight="1" thickBot="1">
      <c r="A81" s="9">
        <v>4</v>
      </c>
      <c r="B81" s="13" t="str">
        <f>'[1]Prezentace-sen'!B148</f>
        <v>KARPATSKÁ</v>
      </c>
      <c r="C81" s="14" t="str">
        <f>'[1]Prezentace-sen'!C148</f>
        <v>Alena</v>
      </c>
      <c r="D81" s="9" t="str">
        <f>'[1]Prezentace-sen'!D148</f>
        <v>520-007</v>
      </c>
      <c r="E81" s="8" t="str">
        <f>'[1]Prezentace-sen'!E148</f>
        <v>Barrakuda  Nová Ves</v>
      </c>
      <c r="F81" s="8" t="str">
        <f>'[1]Prezentace-sen'!G148</f>
        <v>PIPER</v>
      </c>
      <c r="G81" s="40">
        <f>'[1]Prezentace-sen'!F148</f>
        <v>5.5555555555555552E-2</v>
      </c>
      <c r="H81" s="45">
        <f>'[1]Prezentace-sen'!H148</f>
        <v>450</v>
      </c>
      <c r="I81" s="9">
        <f>'[1]Prezentace-sen'!I148</f>
        <v>2.4</v>
      </c>
      <c r="J81" s="9">
        <f>'[1]F4B-s'!U8</f>
        <v>89</v>
      </c>
      <c r="K81" s="9">
        <f>'[1]F4B-s'!U9</f>
        <v>86</v>
      </c>
      <c r="L81" s="9">
        <f>'[1]F4B-s'!U10</f>
        <v>89</v>
      </c>
      <c r="M81" s="16">
        <f>SUM('[1]F4B-s'!V8:V10)</f>
        <v>86.33</v>
      </c>
      <c r="N81" s="16">
        <f>M81+((SUM(J81:L81)-MIN(J81:L81))/2)</f>
        <v>175.32999999999998</v>
      </c>
      <c r="O81" s="9"/>
    </row>
    <row r="82" spans="1:15" ht="15.75" thickBot="1">
      <c r="A82" s="9">
        <v>5</v>
      </c>
      <c r="B82" s="13" t="str">
        <f>'[1]Prezentace-sen'!B151</f>
        <v>ČENKEI</v>
      </c>
      <c r="C82" s="14" t="str">
        <f>'[1]Prezentace-sen'!C151</f>
        <v>Jan</v>
      </c>
      <c r="D82" s="9" t="str">
        <f>'[1]Prezentace-sen'!D151</f>
        <v>520-003</v>
      </c>
      <c r="E82" s="8" t="str">
        <f>'[1]Prezentace-sen'!E151</f>
        <v>Barrakuda  Nová Ves</v>
      </c>
      <c r="F82" s="8" t="str">
        <f>'[1]Prezentace-sen'!G151</f>
        <v>ARTUR</v>
      </c>
      <c r="G82" s="10">
        <f>'[1]Prezentace-sen'!F151</f>
        <v>6.5972222222222224E-2</v>
      </c>
      <c r="H82" s="9">
        <f>'[1]Prezentace-sen'!H151</f>
        <v>380</v>
      </c>
      <c r="I82" s="9">
        <f>'[1]Prezentace-sen'!I151</f>
        <v>2.4</v>
      </c>
      <c r="J82" s="9">
        <f>'[1]F4B-s'!U17</f>
        <v>89</v>
      </c>
      <c r="K82" s="9">
        <f>'[1]F4B-s'!U18</f>
        <v>89</v>
      </c>
      <c r="L82" s="9">
        <f>'[1]F4B-s'!U19</f>
        <v>88</v>
      </c>
      <c r="M82" s="16">
        <f>SUM('[1]F4B-s'!V17:V19)</f>
        <v>79</v>
      </c>
      <c r="N82" s="16">
        <f>M82+((SUM(J82:L82)-MIN(J82:L82))/2)</f>
        <v>168</v>
      </c>
      <c r="O82" s="9"/>
    </row>
    <row r="83" spans="1:15">
      <c r="A83" s="23"/>
      <c r="B83" s="24"/>
      <c r="C83" s="24"/>
      <c r="D83" s="23"/>
      <c r="E83" s="24"/>
      <c r="F83" s="24"/>
      <c r="G83" s="42"/>
      <c r="H83" s="23"/>
      <c r="I83" s="23"/>
      <c r="J83" s="23"/>
      <c r="K83" s="23"/>
      <c r="L83" s="23"/>
      <c r="M83" s="26"/>
      <c r="N83" s="26"/>
      <c r="O83" s="23"/>
    </row>
    <row r="85" spans="1:15" ht="15.75" thickBot="1">
      <c r="A85" s="311" t="s">
        <v>33</v>
      </c>
      <c r="B85" s="311"/>
    </row>
    <row r="86" spans="1:15" ht="15.75" thickBot="1">
      <c r="A86" s="298" t="s">
        <v>1</v>
      </c>
      <c r="B86" s="300" t="s">
        <v>2</v>
      </c>
      <c r="C86" s="300"/>
      <c r="D86" s="300"/>
      <c r="E86" s="300"/>
      <c r="F86" s="300" t="s">
        <v>3</v>
      </c>
      <c r="G86" s="300"/>
      <c r="H86" s="300"/>
      <c r="I86" s="300"/>
      <c r="J86" s="300" t="s">
        <v>4</v>
      </c>
      <c r="K86" s="300"/>
      <c r="L86" s="300"/>
      <c r="M86" s="301" t="s">
        <v>5</v>
      </c>
      <c r="N86" s="301" t="s">
        <v>6</v>
      </c>
      <c r="O86" s="298" t="s">
        <v>7</v>
      </c>
    </row>
    <row r="87" spans="1:15" ht="15.75" thickBot="1">
      <c r="A87" s="298"/>
      <c r="B87" s="8" t="s">
        <v>8</v>
      </c>
      <c r="C87" s="8" t="s">
        <v>9</v>
      </c>
      <c r="D87" s="9" t="s">
        <v>10</v>
      </c>
      <c r="E87" s="8" t="s">
        <v>11</v>
      </c>
      <c r="F87" s="8" t="s">
        <v>12</v>
      </c>
      <c r="G87" s="10" t="s">
        <v>13</v>
      </c>
      <c r="H87" s="9" t="s">
        <v>14</v>
      </c>
      <c r="I87" s="9" t="s">
        <v>15</v>
      </c>
      <c r="J87" s="11" t="s">
        <v>16</v>
      </c>
      <c r="K87" s="12" t="s">
        <v>17</v>
      </c>
      <c r="L87" s="12" t="s">
        <v>18</v>
      </c>
      <c r="M87" s="301"/>
      <c r="N87" s="301"/>
      <c r="O87" s="298"/>
    </row>
    <row r="88" spans="1:15" ht="15.75" thickBot="1">
      <c r="A88" s="9">
        <v>1</v>
      </c>
      <c r="B88" s="13" t="str">
        <f>'[1]Prezentace-sen'!B172</f>
        <v>JAKEŠ</v>
      </c>
      <c r="C88" s="14" t="str">
        <f>'[1]Prezentace-sen'!C172</f>
        <v>Stanislav</v>
      </c>
      <c r="D88" s="9" t="str">
        <f>'[1]Prezentace-sen'!D172</f>
        <v>316-016</v>
      </c>
      <c r="E88" s="8" t="str">
        <f>'[1]Prezentace-sen'!E172</f>
        <v xml:space="preserve">Fregata Bakov </v>
      </c>
      <c r="F88" s="8" t="str">
        <f>'[1]Prezentace-sen'!G172</f>
        <v>BEZPOKOYNYJ</v>
      </c>
      <c r="G88" s="10" t="str">
        <f>'[1]Prezentace-sen'!F172</f>
        <v>1:200</v>
      </c>
      <c r="H88" s="9">
        <f>'[1]Prezentace-sen'!H172</f>
        <v>287</v>
      </c>
      <c r="I88" s="9">
        <f>'[1]Prezentace-sen'!I172</f>
        <v>2.4</v>
      </c>
      <c r="J88" s="9">
        <f>'[1]F4C-s'!U8</f>
        <v>94</v>
      </c>
      <c r="K88" s="9">
        <f>'[1]F4C-s'!U9</f>
        <v>94</v>
      </c>
      <c r="L88" s="9">
        <f>'[1]F4C-s'!U10</f>
        <v>100</v>
      </c>
      <c r="M88" s="16">
        <f>SUM('[1]F4C-s'!V8:V10)</f>
        <v>95.67</v>
      </c>
      <c r="N88" s="16">
        <f t="shared" ref="N88:N89" si="3">M88+((SUM(J88:L88)-MIN(J88:L88))/2)</f>
        <v>192.67000000000002</v>
      </c>
      <c r="O88" s="9"/>
    </row>
    <row r="89" spans="1:15" ht="15.75" thickBot="1">
      <c r="A89" s="9">
        <v>2</v>
      </c>
      <c r="B89" s="13" t="str">
        <f>'[1]Prezentace-sen'!B173</f>
        <v>JAKEŠ</v>
      </c>
      <c r="C89" s="14" t="str">
        <f>'[1]Prezentace-sen'!C173</f>
        <v>Michal-jun.</v>
      </c>
      <c r="D89" s="9" t="str">
        <f>'[1]Prezentace-sen'!D173</f>
        <v>316-019</v>
      </c>
      <c r="E89" s="8" t="str">
        <f>'[1]Prezentace-sen'!E173</f>
        <v xml:space="preserve">Fregata Bakov </v>
      </c>
      <c r="F89" s="8" t="str">
        <f>'[1]Prezentace-sen'!G173</f>
        <v>VOSPER</v>
      </c>
      <c r="G89" s="10">
        <f>'[1]Prezentace-sen'!F173</f>
        <v>6.5972222222222224E-2</v>
      </c>
      <c r="H89" s="9">
        <f>'[1]Prezentace-sen'!H173</f>
        <v>372</v>
      </c>
      <c r="I89" s="9">
        <f>'[1]Prezentace-sen'!I173</f>
        <v>2.4</v>
      </c>
      <c r="J89" s="9">
        <f>'[1]F4C-s'!U11</f>
        <v>100</v>
      </c>
      <c r="K89" s="9">
        <f>'[1]F4C-s'!U12</f>
        <v>92</v>
      </c>
      <c r="L89" s="9">
        <f>'[1]F4C-s'!U13</f>
        <v>98</v>
      </c>
      <c r="M89" s="16">
        <f>SUM('[1]F4C-s'!V11:V13)</f>
        <v>92.33</v>
      </c>
      <c r="N89" s="16">
        <f t="shared" si="3"/>
        <v>191.32999999999998</v>
      </c>
      <c r="O89" s="9"/>
    </row>
    <row r="90" spans="1:15">
      <c r="A90" s="23"/>
      <c r="B90" s="24"/>
      <c r="C90" s="24"/>
      <c r="D90" s="23"/>
      <c r="E90" s="24"/>
      <c r="F90" s="24"/>
      <c r="G90" s="42"/>
      <c r="H90" s="23"/>
      <c r="I90" s="23"/>
      <c r="J90" s="23"/>
      <c r="K90" s="23"/>
      <c r="L90" s="23"/>
      <c r="M90" s="26"/>
      <c r="N90" s="26"/>
      <c r="O90" s="23"/>
    </row>
    <row r="91" spans="1:15">
      <c r="A91" s="23"/>
      <c r="B91" s="24"/>
      <c r="C91" s="24"/>
      <c r="D91" s="23"/>
      <c r="E91" s="24"/>
      <c r="F91" s="24"/>
      <c r="G91" s="42"/>
      <c r="H91" s="23"/>
      <c r="I91" s="23"/>
      <c r="J91" s="23"/>
      <c r="K91" s="23"/>
      <c r="L91" s="23"/>
      <c r="M91" s="26"/>
      <c r="N91" s="26"/>
      <c r="O91" s="23"/>
    </row>
    <row r="92" spans="1:15" ht="15.75" thickBot="1">
      <c r="A92" s="7" t="s">
        <v>26</v>
      </c>
    </row>
    <row r="93" spans="1:15" ht="15.75" thickBot="1">
      <c r="A93" s="298" t="s">
        <v>1</v>
      </c>
      <c r="B93" s="300" t="s">
        <v>2</v>
      </c>
      <c r="C93" s="300"/>
      <c r="D93" s="300"/>
      <c r="E93" s="300"/>
      <c r="F93" s="300" t="s">
        <v>3</v>
      </c>
      <c r="G93" s="300"/>
      <c r="H93" s="300"/>
      <c r="I93" s="300" t="s">
        <v>4</v>
      </c>
      <c r="J93" s="300"/>
      <c r="K93" s="300"/>
      <c r="L93" s="300" t="s">
        <v>27</v>
      </c>
      <c r="M93" s="300"/>
      <c r="N93" s="310" t="s">
        <v>6</v>
      </c>
      <c r="O93" s="298" t="s">
        <v>7</v>
      </c>
    </row>
    <row r="94" spans="1:15" ht="15.75" thickBot="1">
      <c r="A94" s="298"/>
      <c r="B94" s="8" t="s">
        <v>8</v>
      </c>
      <c r="C94" s="8" t="s">
        <v>9</v>
      </c>
      <c r="D94" s="9" t="s">
        <v>10</v>
      </c>
      <c r="E94" s="8" t="s">
        <v>11</v>
      </c>
      <c r="F94" s="8" t="s">
        <v>12</v>
      </c>
      <c r="G94" s="10" t="s">
        <v>13</v>
      </c>
      <c r="H94" s="9" t="s">
        <v>14</v>
      </c>
      <c r="I94" s="11" t="s">
        <v>16</v>
      </c>
      <c r="J94" s="12" t="s">
        <v>17</v>
      </c>
      <c r="K94" s="12" t="s">
        <v>18</v>
      </c>
      <c r="L94" s="12" t="s">
        <v>5</v>
      </c>
      <c r="M94" s="46"/>
      <c r="N94" s="310"/>
      <c r="O94" s="298"/>
    </row>
    <row r="95" spans="1:15" ht="15.75" thickBot="1">
      <c r="A95" s="9">
        <v>1</v>
      </c>
      <c r="B95" s="13" t="str">
        <f>'[1]Prezentace-jun'!B226</f>
        <v>RANDA</v>
      </c>
      <c r="C95" s="14" t="str">
        <f>'[1]Prezentace-jun'!C226</f>
        <v>Vladimír</v>
      </c>
      <c r="D95" s="9">
        <f>'[1]Prezentace-jun'!D226</f>
        <v>0</v>
      </c>
      <c r="E95" s="8" t="str">
        <f>'[1]Prezentace-jun'!E226</f>
        <v>Žilina</v>
      </c>
      <c r="F95" s="8" t="str">
        <f>'[1]Prezentace-jun'!G226</f>
        <v>U-47</v>
      </c>
      <c r="G95" s="10">
        <f>'[1]Prezentace-jun'!F226</f>
        <v>0</v>
      </c>
      <c r="H95" s="9">
        <f>'[1]Prezentace-jun'!H226</f>
        <v>320</v>
      </c>
      <c r="I95" s="9">
        <f>'[1]F2-S+ECO'!U5</f>
        <v>74</v>
      </c>
      <c r="J95" s="9">
        <f>'[1]F2-S+ECO'!U6</f>
        <v>92</v>
      </c>
      <c r="K95" s="9">
        <f>'[1]F2-S+ECO'!U7</f>
        <v>0</v>
      </c>
      <c r="L95" s="16">
        <f>'[1]F2-S+ECO'!V5</f>
        <v>92</v>
      </c>
      <c r="M95" s="16">
        <f>'[1]F2-S+ECO'!V7</f>
        <v>0</v>
      </c>
      <c r="N95" s="16">
        <f>L95+M95+((SUM(I95:K95)-MIN(I95:K95))/2)</f>
        <v>175</v>
      </c>
      <c r="O95" s="9"/>
    </row>
    <row r="96" spans="1:15" ht="15.75" thickBot="1">
      <c r="A96" s="9">
        <v>2</v>
      </c>
      <c r="B96" s="13" t="str">
        <f>'[1]Prezentace-jun'!B227</f>
        <v>MOKRÝ</v>
      </c>
      <c r="C96" s="14" t="str">
        <f>'[1]Prezentace-jun'!C227</f>
        <v>Brubo</v>
      </c>
      <c r="D96" s="9">
        <f>'[1]Prezentace-jun'!D227</f>
        <v>0</v>
      </c>
      <c r="E96" s="8" t="str">
        <f>'[1]Prezentace-jun'!E227</f>
        <v>Žilina</v>
      </c>
      <c r="F96" s="8" t="str">
        <f>'[1]Prezentace-jun'!G227</f>
        <v>U-540</v>
      </c>
      <c r="G96" s="10">
        <f>'[1]Prezentace-jun'!F227</f>
        <v>0</v>
      </c>
      <c r="H96" s="9">
        <f>'[1]Prezentace-jun'!H227</f>
        <v>0</v>
      </c>
      <c r="I96" s="9">
        <f>'[1]F2-S+ECO'!U8</f>
        <v>0</v>
      </c>
      <c r="J96" s="9">
        <f>'[1]F2-S+ECO'!U9</f>
        <v>0</v>
      </c>
      <c r="K96" s="9">
        <f>'[1]F2-S+ECO'!U10</f>
        <v>0</v>
      </c>
      <c r="L96" s="16">
        <f>'[1]F2-S+ECO'!V8</f>
        <v>90</v>
      </c>
      <c r="M96" s="16">
        <f>'[1]F2-S+ECO'!V10</f>
        <v>0</v>
      </c>
      <c r="N96" s="16">
        <f t="shared" ref="N96:N97" si="4">L96+M96+((SUM(I96:K96)-MIN(I96:K96))/2)</f>
        <v>90</v>
      </c>
      <c r="O96" s="9"/>
    </row>
    <row r="97" spans="1:15" ht="15.75" thickBot="1">
      <c r="A97" s="9">
        <v>3</v>
      </c>
      <c r="B97" s="13" t="str">
        <f>'[1]Prezentace-jun'!B228</f>
        <v>RANDA</v>
      </c>
      <c r="C97" s="14" t="str">
        <f>'[1]Prezentace-jun'!C228</f>
        <v>Vladimír</v>
      </c>
      <c r="D97" s="9">
        <f>'[1]Prezentace-jun'!D228</f>
        <v>0</v>
      </c>
      <c r="E97" s="8" t="str">
        <f>'[1]Prezentace-jun'!E228</f>
        <v>Žilina</v>
      </c>
      <c r="F97" s="8" t="str">
        <f>'[1]Prezentace-jun'!G228</f>
        <v>U-55</v>
      </c>
      <c r="G97" s="10">
        <f>'[1]Prezentace-jun'!F228</f>
        <v>0</v>
      </c>
      <c r="H97" s="9">
        <f>'[1]Prezentace-jun'!H228</f>
        <v>0</v>
      </c>
      <c r="I97" s="9">
        <f>'[1]F2-S+ECO'!U11</f>
        <v>0</v>
      </c>
      <c r="J97" s="9">
        <f>'[1]F2-S+ECO'!U12</f>
        <v>0</v>
      </c>
      <c r="K97" s="9">
        <f>'[1]F2-S+ECO'!U13</f>
        <v>0</v>
      </c>
      <c r="L97" s="16">
        <f>'[1]F2-S+ECO'!V11</f>
        <v>89</v>
      </c>
      <c r="M97" s="16">
        <f>'[1]F2-S+ECO'!V13</f>
        <v>0</v>
      </c>
      <c r="N97" s="16">
        <f t="shared" si="4"/>
        <v>89</v>
      </c>
      <c r="O97" s="9"/>
    </row>
    <row r="98" spans="1:15">
      <c r="A98" s="23"/>
      <c r="B98" s="24"/>
      <c r="C98" s="24"/>
      <c r="D98" s="23"/>
      <c r="E98" s="24"/>
      <c r="F98" s="24"/>
      <c r="G98" s="42"/>
      <c r="H98" s="23"/>
      <c r="I98" s="23"/>
      <c r="J98" s="23"/>
      <c r="K98" s="23"/>
      <c r="L98" s="26"/>
      <c r="M98" s="26"/>
      <c r="N98" s="26"/>
      <c r="O98" s="23"/>
    </row>
    <row r="99" spans="1:15">
      <c r="A99" s="23"/>
      <c r="B99" s="24"/>
      <c r="C99" s="24"/>
      <c r="D99" s="23"/>
      <c r="E99" s="24"/>
      <c r="F99" s="24"/>
      <c r="G99" s="42"/>
      <c r="H99" s="23"/>
      <c r="I99" s="23"/>
      <c r="J99" s="23"/>
      <c r="K99" s="23"/>
      <c r="L99" s="26"/>
      <c r="M99" s="26"/>
      <c r="N99" s="26"/>
      <c r="O99" s="23"/>
    </row>
    <row r="100" spans="1:15" ht="15.75" thickBot="1">
      <c r="A100" s="7" t="s">
        <v>29</v>
      </c>
    </row>
    <row r="101" spans="1:15" ht="15.75" thickBot="1">
      <c r="A101" s="298" t="s">
        <v>1</v>
      </c>
      <c r="B101" s="300" t="s">
        <v>2</v>
      </c>
      <c r="C101" s="300"/>
      <c r="D101" s="300"/>
      <c r="E101" s="300"/>
      <c r="F101" s="300" t="s">
        <v>3</v>
      </c>
      <c r="G101" s="300"/>
      <c r="H101" s="300"/>
      <c r="I101" s="300" t="s">
        <v>4</v>
      </c>
      <c r="J101" s="300"/>
      <c r="K101" s="300"/>
      <c r="L101" s="300" t="s">
        <v>27</v>
      </c>
      <c r="M101" s="300"/>
      <c r="N101" s="310" t="s">
        <v>6</v>
      </c>
      <c r="O101" s="298" t="s">
        <v>7</v>
      </c>
    </row>
    <row r="102" spans="1:15" ht="15.75" thickBot="1">
      <c r="A102" s="298"/>
      <c r="B102" s="8" t="s">
        <v>8</v>
      </c>
      <c r="C102" s="8" t="s">
        <v>9</v>
      </c>
      <c r="D102" s="9" t="s">
        <v>10</v>
      </c>
      <c r="E102" s="8" t="s">
        <v>11</v>
      </c>
      <c r="F102" s="8" t="s">
        <v>12</v>
      </c>
      <c r="G102" s="10" t="s">
        <v>13</v>
      </c>
      <c r="H102" s="9" t="s">
        <v>14</v>
      </c>
      <c r="I102" s="11" t="s">
        <v>16</v>
      </c>
      <c r="J102" s="12" t="s">
        <v>17</v>
      </c>
      <c r="K102" s="12" t="s">
        <v>18</v>
      </c>
      <c r="L102" s="12" t="s">
        <v>5</v>
      </c>
      <c r="M102" s="46" t="s">
        <v>28</v>
      </c>
      <c r="N102" s="310"/>
      <c r="O102" s="298"/>
    </row>
    <row r="103" spans="1:15" ht="15.75" thickBot="1">
      <c r="A103" s="9">
        <v>1</v>
      </c>
      <c r="B103" s="13" t="str">
        <f>'[1]Prezentace-sen'!B223</f>
        <v>LUKEŠ</v>
      </c>
      <c r="C103" s="14" t="str">
        <f>'[1]Prezentace-sen'!C223</f>
        <v>Jakub jun.</v>
      </c>
      <c r="D103" s="9" t="str">
        <f>'[1]Prezentace-sen'!D223</f>
        <v>028-40</v>
      </c>
      <c r="E103" s="8" t="str">
        <f>'[1]Prezentace-sen'!E223</f>
        <v>Proboštov</v>
      </c>
      <c r="F103" s="8" t="str">
        <f>'[1]Prezentace-sen'!G223</f>
        <v>SCHMUGGLER</v>
      </c>
      <c r="G103" s="10" t="str">
        <f>'[1]Prezentace-sen'!F223</f>
        <v>1:10</v>
      </c>
      <c r="H103" s="9">
        <f>'[1]Prezentace-sen'!H223</f>
        <v>520</v>
      </c>
      <c r="I103" s="9">
        <f>'[1]DS-sen'!U8</f>
        <v>76</v>
      </c>
      <c r="J103" s="9">
        <f>'[1]DS-sen'!U9</f>
        <v>94</v>
      </c>
      <c r="K103" s="9">
        <f>'[1]DS-sen'!U10</f>
        <v>94</v>
      </c>
      <c r="L103" s="16">
        <f>'[1]DS-sen'!V8</f>
        <v>93.67</v>
      </c>
      <c r="M103" s="16">
        <f>'[1]DS-sen'!V10</f>
        <v>94.33</v>
      </c>
      <c r="N103" s="16">
        <f t="shared" ref="N103:N107" si="5">L103+M103+((SUM(I103:K103)-MIN(I103:K103)))</f>
        <v>376</v>
      </c>
      <c r="O103" s="9"/>
    </row>
    <row r="104" spans="1:15" ht="15.75" thickBot="1">
      <c r="A104" s="9">
        <v>2</v>
      </c>
      <c r="B104" s="13" t="str">
        <f>'[1]Prezentace-sen'!B222</f>
        <v>ŠRÁMEK</v>
      </c>
      <c r="C104" s="14" t="str">
        <f>'[1]Prezentace-sen'!C222</f>
        <v>Vladimír</v>
      </c>
      <c r="D104" s="9" t="str">
        <f>'[1]Prezentace-sen'!D222</f>
        <v>131-014</v>
      </c>
      <c r="E104" s="8" t="str">
        <f>'[1]Prezentace-sen'!E222</f>
        <v>ADMIRAL Jablonec n.N.</v>
      </c>
      <c r="F104" s="8" t="str">
        <f>'[1]Prezentace-sen'!G222</f>
        <v>RENOWN</v>
      </c>
      <c r="G104" s="10" t="str">
        <f>'[1]Prezentace-sen'!F222</f>
        <v>1:10</v>
      </c>
      <c r="H104" s="9">
        <f>'[1]Prezentace-sen'!H222</f>
        <v>500</v>
      </c>
      <c r="I104" s="9">
        <f>'[1]DS-sen'!U5</f>
        <v>94</v>
      </c>
      <c r="J104" s="9">
        <f>'[1]DS-sen'!U6</f>
        <v>88</v>
      </c>
      <c r="K104" s="9">
        <f>'[1]DS-sen'!U7</f>
        <v>89</v>
      </c>
      <c r="L104" s="16">
        <f>'[1]DS-sen'!V5</f>
        <v>89</v>
      </c>
      <c r="M104" s="16">
        <f>'[1]DS-sen'!V7</f>
        <v>94</v>
      </c>
      <c r="N104" s="16">
        <f t="shared" si="5"/>
        <v>366</v>
      </c>
      <c r="O104" s="9"/>
    </row>
    <row r="105" spans="1:15" ht="15.75" thickBot="1">
      <c r="A105" s="9">
        <v>3</v>
      </c>
      <c r="B105" s="13" t="str">
        <f>'[1]Prezentace-sen'!B225</f>
        <v>VORÁČEK</v>
      </c>
      <c r="C105" s="14" t="str">
        <f>'[1]Prezentace-sen'!C225</f>
        <v>Jiří</v>
      </c>
      <c r="D105" s="9" t="str">
        <f>'[1]Prezentace-sen'!D225</f>
        <v>511-016</v>
      </c>
      <c r="E105" s="8" t="str">
        <f>'[1]Prezentace-sen'!E225</f>
        <v>MAJÁK Borovany</v>
      </c>
      <c r="F105" s="8" t="str">
        <f>'[1]Prezentace-sen'!G225</f>
        <v>BIVOJ</v>
      </c>
      <c r="G105" s="10">
        <f>'[1]Prezentace-sen'!F225</f>
        <v>0</v>
      </c>
      <c r="H105" s="9">
        <f>'[1]Prezentace-sen'!H225</f>
        <v>300</v>
      </c>
      <c r="I105" s="9">
        <f>'[1]DS-sen'!U14</f>
        <v>93</v>
      </c>
      <c r="J105" s="9">
        <f>'[1]DS-sen'!U15</f>
        <v>91</v>
      </c>
      <c r="K105" s="9">
        <f>'[1]DS-sen'!U16</f>
        <v>88</v>
      </c>
      <c r="L105" s="16">
        <f>'[1]DS-sen'!V14</f>
        <v>87</v>
      </c>
      <c r="M105" s="16">
        <f>'[1]DS-sen'!V16</f>
        <v>93.66</v>
      </c>
      <c r="N105" s="16">
        <f t="shared" si="5"/>
        <v>364.65999999999997</v>
      </c>
      <c r="O105" s="9"/>
    </row>
    <row r="106" spans="1:15" ht="13.5" customHeight="1" thickBot="1">
      <c r="A106" s="9">
        <v>4</v>
      </c>
      <c r="B106" s="13" t="str">
        <f>'[1]Prezentace-sen'!B226</f>
        <v>KRÄUTER</v>
      </c>
      <c r="C106" s="14" t="str">
        <f>'[1]Prezentace-sen'!C226</f>
        <v>Ivan</v>
      </c>
      <c r="D106" s="9" t="str">
        <f>'[1]Prezentace-sen'!D226</f>
        <v>499-016</v>
      </c>
      <c r="E106" s="8" t="str">
        <f>'[1]Prezentace-sen'!E226</f>
        <v>Olomouc</v>
      </c>
      <c r="F106" s="8" t="str">
        <f>'[1]Prezentace-sen'!G226</f>
        <v>LAURA</v>
      </c>
      <c r="G106" s="10" t="str">
        <f>'[1]Prezentace-sen'!F226</f>
        <v>1:6</v>
      </c>
      <c r="H106" s="9">
        <f>'[1]Prezentace-sen'!H226</f>
        <v>460</v>
      </c>
      <c r="I106" s="9">
        <f>'[1]DS-sen'!U17</f>
        <v>88</v>
      </c>
      <c r="J106" s="9">
        <f>'[1]DS-sen'!U18</f>
        <v>89</v>
      </c>
      <c r="K106" s="9">
        <f>'[1]DS-sen'!U19</f>
        <v>89</v>
      </c>
      <c r="L106" s="16">
        <f>'[1]DS-sen'!V17</f>
        <v>86</v>
      </c>
      <c r="M106" s="16">
        <f>'[1]DS-sen'!V19</f>
        <v>92</v>
      </c>
      <c r="N106" s="16">
        <f t="shared" si="5"/>
        <v>356</v>
      </c>
      <c r="O106" s="9"/>
    </row>
    <row r="107" spans="1:15" ht="15.75" thickBot="1">
      <c r="A107" s="9">
        <v>5</v>
      </c>
      <c r="B107" s="13" t="str">
        <f>'[1]Prezentace-sen'!B224</f>
        <v xml:space="preserve">KŘEN </v>
      </c>
      <c r="C107" s="14" t="str">
        <f>'[1]Prezentace-sen'!C224</f>
        <v>Otakar</v>
      </c>
      <c r="D107" s="9" t="str">
        <f>'[1]Prezentace-sen'!D224</f>
        <v>028-037</v>
      </c>
      <c r="E107" s="8" t="str">
        <f>'[1]Prezentace-sen'!E224</f>
        <v>NAUTILUS Proboštov</v>
      </c>
      <c r="F107" s="8" t="str">
        <f>'[1]Prezentace-sen'!G224</f>
        <v>Gary Gilmore II</v>
      </c>
      <c r="G107" s="10" t="str">
        <f>'[1]Prezentace-sen'!F224</f>
        <v>1:30</v>
      </c>
      <c r="H107" s="9">
        <f>'[1]Prezentace-sen'!H224</f>
        <v>493</v>
      </c>
      <c r="I107" s="9">
        <f>'[1]DS-sen'!U11</f>
        <v>98</v>
      </c>
      <c r="J107" s="9">
        <f>'[1]DS-sen'!U12</f>
        <v>94</v>
      </c>
      <c r="K107" s="9">
        <f>'[1]DS-sen'!U13</f>
        <v>94</v>
      </c>
      <c r="L107" s="16">
        <f>'[1]DS-sen'!V11</f>
        <v>89.67</v>
      </c>
      <c r="M107" s="16">
        <f>'[1]DS-sen'!V13</f>
        <v>70.33</v>
      </c>
      <c r="N107" s="16">
        <f t="shared" si="5"/>
        <v>352</v>
      </c>
      <c r="O107" s="9"/>
    </row>
    <row r="108" spans="1:15">
      <c r="A108" s="23"/>
      <c r="B108" s="24"/>
      <c r="C108" s="24"/>
      <c r="D108" s="23"/>
      <c r="E108" s="24"/>
      <c r="F108" s="24"/>
      <c r="G108" s="42"/>
      <c r="H108" s="23"/>
      <c r="I108" s="23"/>
      <c r="J108" s="23"/>
      <c r="K108" s="23"/>
      <c r="L108" s="26"/>
      <c r="M108" s="26"/>
      <c r="N108" s="26"/>
      <c r="O108" s="23"/>
    </row>
    <row r="109" spans="1:15">
      <c r="A109" s="23"/>
      <c r="B109" s="56"/>
      <c r="C109" s="24"/>
      <c r="D109" s="23"/>
      <c r="E109" s="24"/>
      <c r="F109" s="24"/>
      <c r="G109" s="42"/>
      <c r="H109" s="23"/>
      <c r="I109" s="23"/>
      <c r="J109" s="23"/>
      <c r="K109" s="23"/>
      <c r="L109" s="26"/>
      <c r="M109" s="26"/>
      <c r="N109" s="26"/>
      <c r="O109" s="23"/>
    </row>
    <row r="110" spans="1:15" ht="15.75" thickBot="1">
      <c r="A110" s="56" t="s">
        <v>32</v>
      </c>
      <c r="B110" s="24"/>
      <c r="C110" s="24"/>
      <c r="D110" s="23"/>
      <c r="E110" s="24"/>
      <c r="F110" s="24"/>
      <c r="G110" s="42"/>
      <c r="H110" s="23"/>
      <c r="I110" s="23"/>
      <c r="J110" s="23"/>
      <c r="K110" s="23"/>
      <c r="L110" s="26"/>
      <c r="M110" s="26"/>
      <c r="N110" s="26"/>
      <c r="O110" s="23"/>
    </row>
    <row r="111" spans="1:15" ht="15.75" thickBot="1">
      <c r="A111" s="298" t="s">
        <v>1</v>
      </c>
      <c r="B111" s="300" t="s">
        <v>2</v>
      </c>
      <c r="C111" s="300"/>
      <c r="D111" s="300"/>
      <c r="E111" s="300"/>
      <c r="F111" s="300" t="s">
        <v>3</v>
      </c>
      <c r="G111" s="300"/>
      <c r="H111" s="300"/>
      <c r="I111" s="300"/>
      <c r="J111" s="300" t="s">
        <v>4</v>
      </c>
      <c r="K111" s="300"/>
      <c r="L111" s="300"/>
      <c r="M111" s="301" t="s">
        <v>5</v>
      </c>
      <c r="N111" s="301" t="s">
        <v>6</v>
      </c>
      <c r="O111" s="298" t="s">
        <v>7</v>
      </c>
    </row>
    <row r="112" spans="1:15" ht="15.75" thickBot="1">
      <c r="A112" s="299"/>
      <c r="B112" s="77" t="s">
        <v>8</v>
      </c>
      <c r="C112" s="77" t="s">
        <v>9</v>
      </c>
      <c r="D112" s="78" t="s">
        <v>10</v>
      </c>
      <c r="E112" s="77" t="s">
        <v>11</v>
      </c>
      <c r="F112" s="77" t="s">
        <v>12</v>
      </c>
      <c r="G112" s="79" t="s">
        <v>13</v>
      </c>
      <c r="H112" s="78" t="s">
        <v>14</v>
      </c>
      <c r="I112" s="78" t="s">
        <v>15</v>
      </c>
      <c r="J112" s="80" t="s">
        <v>16</v>
      </c>
      <c r="K112" s="59" t="s">
        <v>17</v>
      </c>
      <c r="L112" s="59" t="s">
        <v>18</v>
      </c>
      <c r="M112" s="302"/>
      <c r="N112" s="302"/>
      <c r="O112" s="299"/>
    </row>
    <row r="113" spans="1:15">
      <c r="A113" s="73">
        <v>1</v>
      </c>
      <c r="B113" s="74" t="s">
        <v>34</v>
      </c>
      <c r="C113" s="74" t="s">
        <v>35</v>
      </c>
      <c r="D113" s="73" t="s">
        <v>36</v>
      </c>
      <c r="E113" s="74" t="s">
        <v>37</v>
      </c>
      <c r="F113" s="74" t="s">
        <v>38</v>
      </c>
      <c r="G113" s="75">
        <v>5.9027777777777783E-2</v>
      </c>
      <c r="H113" s="73">
        <v>0</v>
      </c>
      <c r="I113" s="73">
        <v>0</v>
      </c>
      <c r="J113" s="73">
        <v>100</v>
      </c>
      <c r="K113" s="73">
        <v>100</v>
      </c>
      <c r="L113" s="76">
        <v>0</v>
      </c>
      <c r="M113" s="76">
        <v>0</v>
      </c>
      <c r="N113" s="76">
        <v>100</v>
      </c>
      <c r="O113" s="73" t="s">
        <v>39</v>
      </c>
    </row>
    <row r="114" spans="1:15">
      <c r="A114" s="60">
        <v>2</v>
      </c>
      <c r="B114" s="61" t="s">
        <v>40</v>
      </c>
      <c r="C114" s="61" t="s">
        <v>41</v>
      </c>
      <c r="D114" s="60" t="s">
        <v>42</v>
      </c>
      <c r="E114" s="61" t="s">
        <v>43</v>
      </c>
      <c r="F114" s="61" t="s">
        <v>44</v>
      </c>
      <c r="G114" s="64">
        <v>25</v>
      </c>
      <c r="H114" s="60">
        <v>0</v>
      </c>
      <c r="I114" s="60">
        <v>0</v>
      </c>
      <c r="J114" s="60">
        <v>100</v>
      </c>
      <c r="K114" s="60">
        <v>100</v>
      </c>
      <c r="L114" s="63">
        <v>0</v>
      </c>
      <c r="M114" s="63">
        <v>0</v>
      </c>
      <c r="N114" s="63">
        <v>100</v>
      </c>
      <c r="O114" s="60" t="s">
        <v>39</v>
      </c>
    </row>
    <row r="115" spans="1:15">
      <c r="A115" s="60">
        <v>3</v>
      </c>
      <c r="B115" s="61" t="s">
        <v>34</v>
      </c>
      <c r="C115" s="61" t="s">
        <v>45</v>
      </c>
      <c r="D115" s="60" t="s">
        <v>46</v>
      </c>
      <c r="E115" s="61" t="s">
        <v>47</v>
      </c>
      <c r="F115" s="61" t="s">
        <v>48</v>
      </c>
      <c r="G115" s="64">
        <v>20</v>
      </c>
      <c r="H115" s="60">
        <v>0</v>
      </c>
      <c r="I115" s="60">
        <v>0</v>
      </c>
      <c r="J115" s="60">
        <v>98</v>
      </c>
      <c r="K115" s="60">
        <v>98</v>
      </c>
      <c r="L115" s="63">
        <v>0</v>
      </c>
      <c r="M115" s="63">
        <v>0</v>
      </c>
      <c r="N115" s="63">
        <v>98</v>
      </c>
      <c r="O115" s="60"/>
    </row>
    <row r="116" spans="1:15">
      <c r="A116" s="60">
        <v>4</v>
      </c>
      <c r="B116" s="61" t="s">
        <v>49</v>
      </c>
      <c r="C116" s="61" t="s">
        <v>50</v>
      </c>
      <c r="D116" s="60" t="s">
        <v>51</v>
      </c>
      <c r="E116" s="61" t="s">
        <v>52</v>
      </c>
      <c r="F116" s="61" t="s">
        <v>53</v>
      </c>
      <c r="G116" s="62">
        <v>5.5555555555555552E-2</v>
      </c>
      <c r="H116" s="60">
        <v>0</v>
      </c>
      <c r="I116" s="60">
        <v>0</v>
      </c>
      <c r="J116" s="60">
        <v>98</v>
      </c>
      <c r="K116" s="60">
        <v>98</v>
      </c>
      <c r="L116" s="63">
        <v>0</v>
      </c>
      <c r="M116" s="63">
        <v>0</v>
      </c>
      <c r="N116" s="63">
        <v>98</v>
      </c>
      <c r="O116" s="60"/>
    </row>
    <row r="117" spans="1:15">
      <c r="A117" s="60">
        <v>5</v>
      </c>
      <c r="B117" s="61" t="s">
        <v>54</v>
      </c>
      <c r="C117" s="61" t="s">
        <v>55</v>
      </c>
      <c r="D117" s="60" t="s">
        <v>56</v>
      </c>
      <c r="E117" s="61" t="s">
        <v>57</v>
      </c>
      <c r="F117" s="61" t="s">
        <v>58</v>
      </c>
      <c r="G117" s="64">
        <v>0</v>
      </c>
      <c r="H117" s="60">
        <v>0</v>
      </c>
      <c r="I117" s="60">
        <v>0</v>
      </c>
      <c r="J117" s="60">
        <v>96</v>
      </c>
      <c r="K117" s="60">
        <v>96</v>
      </c>
      <c r="L117" s="63">
        <v>0</v>
      </c>
      <c r="M117" s="63">
        <v>0</v>
      </c>
      <c r="N117" s="63">
        <v>96</v>
      </c>
      <c r="O117" s="60"/>
    </row>
    <row r="118" spans="1:15">
      <c r="A118" s="60">
        <v>6</v>
      </c>
      <c r="B118" s="61" t="s">
        <v>59</v>
      </c>
      <c r="C118" s="61" t="s">
        <v>60</v>
      </c>
      <c r="D118" s="60" t="s">
        <v>61</v>
      </c>
      <c r="E118" s="61" t="s">
        <v>43</v>
      </c>
      <c r="F118" s="61" t="s">
        <v>62</v>
      </c>
      <c r="G118" s="62">
        <v>7.1527777777777787E-2</v>
      </c>
      <c r="H118" s="60">
        <v>0</v>
      </c>
      <c r="I118" s="60">
        <v>0</v>
      </c>
      <c r="J118" s="60">
        <v>94</v>
      </c>
      <c r="K118" s="60">
        <v>94</v>
      </c>
      <c r="L118" s="63">
        <v>0</v>
      </c>
      <c r="M118" s="63">
        <v>0</v>
      </c>
      <c r="N118" s="63">
        <v>94</v>
      </c>
      <c r="O118" s="60"/>
    </row>
    <row r="119" spans="1:15">
      <c r="A119" s="65" t="s">
        <v>93</v>
      </c>
      <c r="B119" s="61" t="s">
        <v>63</v>
      </c>
      <c r="C119" s="61" t="s">
        <v>64</v>
      </c>
      <c r="D119" s="60" t="s">
        <v>65</v>
      </c>
      <c r="E119" s="61" t="s">
        <v>66</v>
      </c>
      <c r="F119" s="61" t="s">
        <v>67</v>
      </c>
      <c r="G119" s="65" t="s">
        <v>91</v>
      </c>
      <c r="H119" s="60">
        <v>0</v>
      </c>
      <c r="I119" s="60">
        <v>0</v>
      </c>
      <c r="J119" s="60">
        <v>88</v>
      </c>
      <c r="K119" s="60">
        <v>88</v>
      </c>
      <c r="L119" s="63">
        <v>0</v>
      </c>
      <c r="M119" s="63">
        <v>0</v>
      </c>
      <c r="N119" s="63">
        <v>88</v>
      </c>
      <c r="O119" s="60"/>
    </row>
    <row r="120" spans="1:15">
      <c r="A120" s="65" t="s">
        <v>93</v>
      </c>
      <c r="B120" s="61" t="s">
        <v>68</v>
      </c>
      <c r="C120" s="61" t="s">
        <v>69</v>
      </c>
      <c r="D120" s="60" t="s">
        <v>70</v>
      </c>
      <c r="E120" s="61" t="s">
        <v>66</v>
      </c>
      <c r="F120" s="61" t="s">
        <v>71</v>
      </c>
      <c r="G120" s="64">
        <v>0</v>
      </c>
      <c r="H120" s="60">
        <v>0</v>
      </c>
      <c r="I120" s="60">
        <v>0</v>
      </c>
      <c r="J120" s="60">
        <v>88</v>
      </c>
      <c r="K120" s="60">
        <v>88</v>
      </c>
      <c r="L120" s="63">
        <v>0</v>
      </c>
      <c r="M120" s="63">
        <v>0</v>
      </c>
      <c r="N120" s="63">
        <v>88</v>
      </c>
      <c r="O120" s="60"/>
    </row>
    <row r="121" spans="1:15">
      <c r="A121" s="65" t="s">
        <v>93</v>
      </c>
      <c r="B121" s="61" t="s">
        <v>72</v>
      </c>
      <c r="C121" s="61" t="s">
        <v>73</v>
      </c>
      <c r="D121" s="60" t="s">
        <v>74</v>
      </c>
      <c r="E121" s="61" t="s">
        <v>75</v>
      </c>
      <c r="F121" s="61" t="s">
        <v>76</v>
      </c>
      <c r="G121" s="62">
        <v>7.6388888888888895E-2</v>
      </c>
      <c r="H121" s="60">
        <v>0</v>
      </c>
      <c r="I121" s="60">
        <v>0</v>
      </c>
      <c r="J121" s="60">
        <v>88</v>
      </c>
      <c r="K121" s="60">
        <v>88</v>
      </c>
      <c r="L121" s="63">
        <v>0</v>
      </c>
      <c r="M121" s="63">
        <v>0</v>
      </c>
      <c r="N121" s="63">
        <v>88</v>
      </c>
      <c r="O121" s="60"/>
    </row>
    <row r="122" spans="1:15">
      <c r="A122" s="65" t="s">
        <v>93</v>
      </c>
      <c r="B122" s="61" t="s">
        <v>77</v>
      </c>
      <c r="C122" s="61" t="s">
        <v>78</v>
      </c>
      <c r="D122" s="60" t="s">
        <v>79</v>
      </c>
      <c r="E122" s="61" t="s">
        <v>43</v>
      </c>
      <c r="F122" s="61" t="s">
        <v>80</v>
      </c>
      <c r="G122" s="64">
        <v>0</v>
      </c>
      <c r="H122" s="60">
        <v>0</v>
      </c>
      <c r="I122" s="60">
        <v>0</v>
      </c>
      <c r="J122" s="60">
        <v>88</v>
      </c>
      <c r="K122" s="60">
        <v>88</v>
      </c>
      <c r="L122" s="63">
        <v>0</v>
      </c>
      <c r="M122" s="63">
        <v>0</v>
      </c>
      <c r="N122" s="63">
        <v>88</v>
      </c>
      <c r="O122" s="60"/>
    </row>
    <row r="123" spans="1:15">
      <c r="A123" s="60">
        <v>11</v>
      </c>
      <c r="B123" s="61" t="s">
        <v>34</v>
      </c>
      <c r="C123" s="61" t="s">
        <v>81</v>
      </c>
      <c r="D123" s="60" t="s">
        <v>82</v>
      </c>
      <c r="E123" s="61" t="s">
        <v>47</v>
      </c>
      <c r="F123" s="61" t="s">
        <v>83</v>
      </c>
      <c r="G123" s="65" t="s">
        <v>92</v>
      </c>
      <c r="H123" s="60">
        <v>0</v>
      </c>
      <c r="I123" s="60">
        <v>0</v>
      </c>
      <c r="J123" s="60">
        <v>82</v>
      </c>
      <c r="K123" s="60">
        <v>82</v>
      </c>
      <c r="L123" s="63">
        <v>0</v>
      </c>
      <c r="M123" s="63">
        <v>0</v>
      </c>
      <c r="N123" s="63">
        <v>82</v>
      </c>
      <c r="O123" s="60"/>
    </row>
    <row r="124" spans="1:15">
      <c r="A124" s="60">
        <v>12</v>
      </c>
      <c r="B124" s="61" t="s">
        <v>84</v>
      </c>
      <c r="C124" s="61" t="s">
        <v>85</v>
      </c>
      <c r="D124" s="60">
        <v>0</v>
      </c>
      <c r="E124" s="61" t="s">
        <v>86</v>
      </c>
      <c r="F124" s="61" t="s">
        <v>87</v>
      </c>
      <c r="G124" s="64">
        <v>0</v>
      </c>
      <c r="H124" s="60">
        <v>0</v>
      </c>
      <c r="I124" s="60">
        <v>0</v>
      </c>
      <c r="J124" s="60">
        <v>75</v>
      </c>
      <c r="K124" s="60">
        <v>75</v>
      </c>
      <c r="L124" s="63">
        <v>0</v>
      </c>
      <c r="M124" s="63">
        <v>0</v>
      </c>
      <c r="N124" s="63">
        <v>75</v>
      </c>
      <c r="O124" s="60"/>
    </row>
    <row r="125" spans="1:15">
      <c r="A125" s="60">
        <v>13</v>
      </c>
      <c r="B125" s="61" t="s">
        <v>59</v>
      </c>
      <c r="C125" s="61" t="s">
        <v>88</v>
      </c>
      <c r="D125" s="60" t="s">
        <v>89</v>
      </c>
      <c r="E125" s="61" t="s">
        <v>43</v>
      </c>
      <c r="F125" s="61" t="s">
        <v>90</v>
      </c>
      <c r="G125" s="64">
        <v>0</v>
      </c>
      <c r="H125" s="60">
        <v>0</v>
      </c>
      <c r="I125" s="60">
        <v>0</v>
      </c>
      <c r="J125" s="60">
        <v>42</v>
      </c>
      <c r="K125" s="60">
        <v>42</v>
      </c>
      <c r="L125" s="63">
        <v>0</v>
      </c>
      <c r="M125" s="63">
        <v>0</v>
      </c>
      <c r="N125" s="63">
        <v>42</v>
      </c>
      <c r="O125" s="60"/>
    </row>
    <row r="126" spans="1:15">
      <c r="A126" s="23"/>
      <c r="B126" s="24"/>
      <c r="C126" s="24"/>
      <c r="D126" s="23"/>
      <c r="E126" s="24"/>
      <c r="F126" s="24"/>
      <c r="G126" s="42"/>
      <c r="H126" s="23"/>
      <c r="I126" s="23"/>
      <c r="J126" s="23"/>
      <c r="K126" s="23"/>
      <c r="L126" s="26"/>
      <c r="M126" s="26"/>
      <c r="N126" s="26"/>
      <c r="O126" s="23"/>
    </row>
    <row r="128" spans="1:15">
      <c r="A128" s="52"/>
      <c r="B128" s="28"/>
      <c r="C128" s="28"/>
      <c r="D128" s="29"/>
      <c r="E128" s="28"/>
      <c r="F128" s="28"/>
      <c r="G128" s="66"/>
      <c r="H128" s="67"/>
      <c r="I128" s="67"/>
      <c r="J128" s="67"/>
      <c r="K128" s="67"/>
      <c r="L128" s="47"/>
      <c r="M128" s="48"/>
      <c r="N128" s="68"/>
      <c r="O128" s="67"/>
    </row>
    <row r="129" spans="1:30">
      <c r="A129" s="304"/>
      <c r="B129" s="305"/>
      <c r="C129" s="305"/>
      <c r="D129" s="305"/>
      <c r="E129" s="305"/>
      <c r="F129" s="305"/>
      <c r="G129" s="305"/>
      <c r="H129" s="305"/>
      <c r="I129" s="305"/>
      <c r="J129" s="304"/>
      <c r="K129" s="304"/>
      <c r="L129" s="304"/>
      <c r="M129" s="307"/>
      <c r="N129" s="307"/>
      <c r="O129" s="304"/>
    </row>
    <row r="130" spans="1:30">
      <c r="A130" s="304"/>
      <c r="B130" s="24"/>
      <c r="C130" s="24"/>
      <c r="D130" s="23"/>
      <c r="E130" s="24"/>
      <c r="F130" s="24"/>
      <c r="G130" s="42"/>
      <c r="H130" s="70"/>
      <c r="I130" s="23"/>
      <c r="J130" s="304"/>
      <c r="K130" s="304"/>
      <c r="L130" s="304"/>
      <c r="M130" s="307"/>
      <c r="N130" s="307"/>
      <c r="O130" s="304"/>
    </row>
    <row r="131" spans="1:30">
      <c r="A131" s="23"/>
      <c r="B131" s="24"/>
      <c r="C131" s="24"/>
      <c r="D131" s="23"/>
      <c r="E131" s="24"/>
      <c r="F131" s="24"/>
      <c r="G131" s="42"/>
      <c r="H131" s="23"/>
      <c r="I131" s="48"/>
      <c r="J131" s="48"/>
      <c r="K131" s="48"/>
      <c r="L131" s="48"/>
      <c r="M131" s="48"/>
      <c r="N131" s="48"/>
      <c r="O131" s="47"/>
    </row>
    <row r="132" spans="1:30">
      <c r="A132" s="23"/>
      <c r="B132" s="24"/>
      <c r="C132" s="24"/>
      <c r="D132" s="23"/>
      <c r="E132" s="24"/>
      <c r="F132" s="24"/>
      <c r="G132" s="42"/>
      <c r="H132" s="23"/>
      <c r="I132" s="48"/>
      <c r="J132" s="48"/>
      <c r="K132" s="48"/>
      <c r="L132" s="48"/>
      <c r="M132" s="48"/>
      <c r="N132" s="48"/>
      <c r="O132" s="47"/>
    </row>
    <row r="133" spans="1:30">
      <c r="A133" s="23"/>
      <c r="B133" s="24"/>
      <c r="C133" s="24"/>
      <c r="D133" s="23"/>
      <c r="E133" s="24"/>
      <c r="F133" s="24"/>
      <c r="G133" s="42"/>
      <c r="H133" s="23"/>
      <c r="I133" s="48"/>
      <c r="J133" s="48"/>
      <c r="K133" s="48"/>
      <c r="L133" s="48"/>
      <c r="M133" s="48"/>
      <c r="N133" s="48"/>
      <c r="O133" s="47"/>
    </row>
    <row r="134" spans="1:30" ht="13.5" customHeight="1">
      <c r="A134" s="303"/>
      <c r="B134" s="303"/>
      <c r="C134" s="303"/>
      <c r="D134" s="303"/>
      <c r="E134" s="303"/>
      <c r="F134" s="303"/>
      <c r="G134" s="303"/>
      <c r="H134" s="303"/>
      <c r="I134" s="303"/>
      <c r="J134" s="303"/>
      <c r="K134" s="223"/>
      <c r="L134" s="223"/>
      <c r="M134" s="223"/>
      <c r="N134" s="223"/>
      <c r="O134" s="223"/>
      <c r="P134" s="223"/>
      <c r="Q134" s="223"/>
      <c r="R134" s="223"/>
      <c r="S134" s="223"/>
      <c r="T134" s="223"/>
      <c r="U134" s="223"/>
      <c r="V134" s="223"/>
      <c r="W134" s="223"/>
      <c r="X134" s="223"/>
      <c r="Y134" s="223"/>
      <c r="Z134" s="197"/>
      <c r="AA134" s="197"/>
      <c r="AB134" s="197"/>
      <c r="AC134" s="197"/>
      <c r="AD134" s="197"/>
    </row>
    <row r="135" spans="1:30" ht="13.5" customHeight="1">
      <c r="A135" s="303"/>
      <c r="B135" s="303"/>
      <c r="C135" s="303"/>
      <c r="D135" s="303"/>
      <c r="E135" s="303"/>
      <c r="F135" s="303"/>
      <c r="G135" s="303"/>
      <c r="H135" s="303"/>
      <c r="I135" s="303"/>
      <c r="J135" s="303"/>
      <c r="K135" s="223"/>
      <c r="L135" s="223"/>
      <c r="M135" s="223"/>
      <c r="N135" s="223"/>
      <c r="O135" s="223"/>
      <c r="P135" s="223"/>
      <c r="Q135" s="223"/>
      <c r="R135" s="223"/>
      <c r="S135" s="223"/>
      <c r="T135" s="223"/>
      <c r="U135" s="223"/>
      <c r="V135" s="223"/>
      <c r="W135" s="223"/>
      <c r="X135" s="223"/>
      <c r="Y135" s="223"/>
      <c r="Z135" s="197"/>
      <c r="AA135" s="197"/>
      <c r="AB135" s="197"/>
      <c r="AC135" s="197"/>
      <c r="AD135" s="197"/>
    </row>
    <row r="136" spans="1:30" ht="20.25">
      <c r="A136" s="309"/>
      <c r="B136" s="309"/>
      <c r="C136" s="224"/>
      <c r="D136" s="195"/>
      <c r="E136" s="195"/>
      <c r="F136" s="195"/>
      <c r="G136" s="195"/>
      <c r="H136" s="195"/>
      <c r="I136" s="195"/>
      <c r="J136" s="195"/>
      <c r="K136" s="195"/>
      <c r="L136" s="225"/>
      <c r="M136" s="195"/>
      <c r="N136" s="195"/>
      <c r="O136" s="195"/>
      <c r="P136" s="195"/>
      <c r="Q136" s="196"/>
      <c r="R136" s="197"/>
      <c r="S136" s="195"/>
      <c r="T136" s="195"/>
      <c r="U136" s="195"/>
      <c r="V136" s="195"/>
      <c r="W136" s="195"/>
      <c r="X136" s="195"/>
      <c r="Y136" s="197"/>
      <c r="Z136" s="197"/>
      <c r="AA136" s="197"/>
      <c r="AB136" s="197"/>
      <c r="AC136" s="197"/>
      <c r="AD136" s="197"/>
    </row>
    <row r="137" spans="1:30" ht="20.25">
      <c r="A137" s="309"/>
      <c r="B137" s="309"/>
      <c r="C137" s="224"/>
      <c r="D137" s="195"/>
      <c r="E137" s="195"/>
      <c r="F137" s="195"/>
      <c r="G137" s="195"/>
      <c r="H137" s="195"/>
      <c r="I137" s="195"/>
      <c r="J137" s="195"/>
      <c r="K137" s="195"/>
      <c r="L137" s="195"/>
      <c r="M137" s="195"/>
      <c r="N137" s="195"/>
      <c r="O137" s="195"/>
      <c r="P137" s="198"/>
      <c r="Q137" s="199"/>
      <c r="R137" s="195"/>
      <c r="S137" s="195"/>
      <c r="T137" s="195"/>
      <c r="U137" s="195"/>
      <c r="V137" s="195"/>
      <c r="W137" s="195"/>
      <c r="X137" s="195"/>
      <c r="Y137" s="197"/>
      <c r="Z137" s="197"/>
      <c r="AA137" s="197"/>
      <c r="AB137" s="197"/>
      <c r="AC137" s="197"/>
      <c r="AD137" s="197"/>
    </row>
    <row r="138" spans="1:30">
      <c r="A138" s="295"/>
      <c r="B138" s="295"/>
      <c r="C138" s="295"/>
      <c r="D138" s="295"/>
      <c r="E138" s="295"/>
      <c r="F138" s="295"/>
      <c r="G138" s="226"/>
      <c r="H138" s="226"/>
      <c r="I138" s="226"/>
      <c r="J138" s="226"/>
      <c r="K138" s="226"/>
      <c r="L138" s="295"/>
      <c r="M138" s="295"/>
      <c r="N138" s="295"/>
      <c r="O138" s="308"/>
      <c r="P138" s="288"/>
      <c r="Q138" s="288"/>
      <c r="R138" s="288"/>
      <c r="S138" s="288"/>
      <c r="T138" s="295"/>
      <c r="U138" s="295"/>
      <c r="V138" s="295"/>
      <c r="W138" s="295"/>
      <c r="X138" s="295"/>
      <c r="Y138" s="295"/>
      <c r="Z138" s="288"/>
      <c r="AA138" s="288"/>
      <c r="AB138" s="227"/>
      <c r="AC138" s="289"/>
      <c r="AD138" s="197"/>
    </row>
    <row r="139" spans="1:30">
      <c r="A139" s="295"/>
      <c r="B139" s="295"/>
      <c r="C139" s="295"/>
      <c r="D139" s="295"/>
      <c r="E139" s="295"/>
      <c r="F139" s="295"/>
      <c r="G139" s="226"/>
      <c r="H139" s="226"/>
      <c r="I139" s="226"/>
      <c r="J139" s="228"/>
      <c r="K139" s="226"/>
      <c r="L139" s="229"/>
      <c r="M139" s="229"/>
      <c r="N139" s="229"/>
      <c r="O139" s="226"/>
      <c r="P139" s="288"/>
      <c r="Q139" s="226"/>
      <c r="R139" s="226"/>
      <c r="S139" s="226"/>
      <c r="T139" s="229"/>
      <c r="U139" s="229"/>
      <c r="V139" s="229"/>
      <c r="W139" s="229"/>
      <c r="X139" s="229"/>
      <c r="Y139" s="229"/>
      <c r="Z139" s="288"/>
      <c r="AA139" s="288"/>
      <c r="AB139" s="227"/>
      <c r="AC139" s="289"/>
      <c r="AD139" s="197"/>
    </row>
    <row r="140" spans="1:30">
      <c r="A140" s="230"/>
      <c r="B140" s="201"/>
      <c r="C140" s="202"/>
      <c r="D140" s="203"/>
      <c r="E140" s="204"/>
      <c r="F140" s="205"/>
      <c r="G140" s="206"/>
      <c r="H140" s="207"/>
      <c r="I140" s="208"/>
      <c r="J140" s="209"/>
      <c r="K140" s="210"/>
      <c r="L140" s="211"/>
      <c r="M140" s="211"/>
      <c r="N140" s="211"/>
      <c r="O140" s="231"/>
      <c r="P140" s="209"/>
      <c r="Q140" s="212"/>
      <c r="R140" s="212"/>
      <c r="S140" s="212"/>
      <c r="T140" s="213"/>
      <c r="U140" s="214"/>
      <c r="V140" s="213"/>
      <c r="W140" s="214"/>
      <c r="X140" s="213"/>
      <c r="Y140" s="214"/>
      <c r="Z140" s="232"/>
      <c r="AA140" s="233"/>
      <c r="AB140" s="27"/>
      <c r="AC140" s="234"/>
      <c r="AD140" s="197"/>
    </row>
    <row r="141" spans="1:30">
      <c r="A141" s="230"/>
      <c r="B141" s="201"/>
      <c r="C141" s="202"/>
      <c r="D141" s="215"/>
      <c r="E141" s="215"/>
      <c r="F141" s="205"/>
      <c r="G141" s="206"/>
      <c r="H141" s="207"/>
      <c r="I141" s="208"/>
      <c r="J141" s="209"/>
      <c r="K141" s="210"/>
      <c r="L141" s="211"/>
      <c r="M141" s="211"/>
      <c r="N141" s="211"/>
      <c r="O141" s="231"/>
      <c r="P141" s="209"/>
      <c r="Q141" s="212"/>
      <c r="R141" s="212"/>
      <c r="S141" s="212"/>
      <c r="T141" s="213"/>
      <c r="U141" s="214"/>
      <c r="V141" s="213"/>
      <c r="W141" s="214"/>
      <c r="X141" s="213"/>
      <c r="Y141" s="214"/>
      <c r="Z141" s="232"/>
      <c r="AA141" s="233"/>
      <c r="AB141" s="27"/>
      <c r="AC141" s="234"/>
      <c r="AD141" s="197"/>
    </row>
    <row r="142" spans="1:30">
      <c r="A142" s="230"/>
      <c r="B142" s="201"/>
      <c r="C142" s="235"/>
      <c r="D142" s="215"/>
      <c r="E142" s="216"/>
      <c r="F142" s="217"/>
      <c r="G142" s="218"/>
      <c r="H142" s="219"/>
      <c r="I142" s="219"/>
      <c r="J142" s="209"/>
      <c r="K142" s="210"/>
      <c r="L142" s="211"/>
      <c r="M142" s="211"/>
      <c r="N142" s="211"/>
      <c r="O142" s="231"/>
      <c r="P142" s="209"/>
      <c r="Q142" s="212"/>
      <c r="R142" s="212"/>
      <c r="S142" s="212"/>
      <c r="T142" s="213"/>
      <c r="U142" s="214"/>
      <c r="V142" s="213"/>
      <c r="W142" s="214"/>
      <c r="X142" s="213"/>
      <c r="Y142" s="214"/>
      <c r="Z142" s="232"/>
      <c r="AA142" s="233"/>
      <c r="AB142" s="27"/>
      <c r="AC142" s="234"/>
      <c r="AD142" s="197"/>
    </row>
    <row r="143" spans="1:30">
      <c r="A143" s="230"/>
      <c r="B143" s="201"/>
      <c r="C143" s="202"/>
      <c r="D143" s="215"/>
      <c r="E143" s="204"/>
      <c r="F143" s="205"/>
      <c r="G143" s="206"/>
      <c r="H143" s="207"/>
      <c r="I143" s="208"/>
      <c r="J143" s="209"/>
      <c r="K143" s="210"/>
      <c r="L143" s="211"/>
      <c r="M143" s="211"/>
      <c r="N143" s="211"/>
      <c r="O143" s="231"/>
      <c r="P143" s="209"/>
      <c r="Q143" s="212"/>
      <c r="R143" s="212"/>
      <c r="S143" s="212"/>
      <c r="T143" s="213"/>
      <c r="U143" s="214"/>
      <c r="V143" s="213"/>
      <c r="W143" s="214"/>
      <c r="X143" s="213"/>
      <c r="Y143" s="214"/>
      <c r="Z143" s="232"/>
      <c r="AA143" s="233"/>
      <c r="AB143" s="27"/>
      <c r="AC143" s="234"/>
      <c r="AD143" s="197"/>
    </row>
    <row r="144" spans="1:30">
      <c r="A144" s="220"/>
      <c r="B144" s="201"/>
      <c r="C144" s="202"/>
      <c r="D144" s="215"/>
      <c r="E144" s="215"/>
      <c r="F144" s="205"/>
      <c r="G144" s="206"/>
      <c r="H144" s="207"/>
      <c r="I144" s="208"/>
      <c r="J144" s="209"/>
      <c r="K144" s="210"/>
      <c r="L144" s="221"/>
      <c r="M144" s="221"/>
      <c r="N144" s="221"/>
      <c r="O144" s="222"/>
      <c r="P144" s="209"/>
      <c r="Q144" s="212"/>
      <c r="R144" s="212"/>
      <c r="S144" s="212"/>
      <c r="T144" s="213"/>
      <c r="U144" s="214"/>
      <c r="V144" s="213"/>
      <c r="W144" s="214"/>
      <c r="X144" s="213"/>
      <c r="Y144" s="214"/>
      <c r="Z144" s="232"/>
      <c r="AA144" s="233"/>
      <c r="AB144" s="27"/>
      <c r="AC144" s="234"/>
      <c r="AD144" s="197"/>
    </row>
    <row r="145" spans="1:30">
      <c r="A145" s="197"/>
      <c r="B145" s="197"/>
      <c r="C145" s="197"/>
      <c r="D145" s="197"/>
      <c r="E145" s="197"/>
      <c r="F145" s="197"/>
      <c r="G145" s="197"/>
      <c r="H145" s="197"/>
      <c r="I145" s="197"/>
      <c r="J145" s="197"/>
      <c r="K145" s="197"/>
      <c r="L145" s="197"/>
      <c r="M145" s="197"/>
      <c r="N145" s="197"/>
      <c r="O145" s="197"/>
      <c r="P145" s="197"/>
      <c r="Q145" s="197"/>
      <c r="R145" s="197"/>
      <c r="S145" s="197"/>
      <c r="T145" s="197"/>
      <c r="U145" s="197"/>
      <c r="V145" s="197"/>
      <c r="W145" s="197"/>
      <c r="X145" s="197"/>
      <c r="Y145" s="197"/>
      <c r="Z145" s="197"/>
      <c r="AA145" s="197"/>
      <c r="AB145" s="197"/>
      <c r="AC145" s="197"/>
      <c r="AD145" s="197"/>
    </row>
    <row r="146" spans="1:30">
      <c r="A146" s="197"/>
      <c r="B146" s="236"/>
      <c r="C146" s="296"/>
      <c r="D146" s="296"/>
      <c r="E146" s="237"/>
      <c r="F146" s="296"/>
      <c r="G146" s="296"/>
      <c r="H146" s="296"/>
      <c r="I146" s="297"/>
      <c r="J146" s="297"/>
      <c r="K146" s="297"/>
      <c r="L146" s="297"/>
      <c r="M146" s="297"/>
      <c r="N146" s="297"/>
      <c r="O146" s="297"/>
      <c r="P146" s="297"/>
      <c r="Q146" s="296"/>
      <c r="R146" s="296"/>
      <c r="S146" s="296"/>
      <c r="T146" s="296"/>
      <c r="U146" s="296"/>
      <c r="V146" s="296"/>
      <c r="W146" s="296"/>
      <c r="X146" s="236"/>
      <c r="Y146" s="236"/>
      <c r="Z146" s="197"/>
      <c r="AA146" s="197"/>
      <c r="AB146" s="197"/>
      <c r="AC146" s="197"/>
      <c r="AD146" s="197"/>
    </row>
    <row r="147" spans="1:30">
      <c r="A147" s="197"/>
      <c r="B147" s="236"/>
      <c r="C147" s="290"/>
      <c r="D147" s="290"/>
      <c r="E147" s="238"/>
      <c r="F147" s="290"/>
      <c r="G147" s="290"/>
      <c r="H147" s="290"/>
      <c r="I147" s="297"/>
      <c r="J147" s="297"/>
      <c r="K147" s="297"/>
      <c r="L147" s="297"/>
      <c r="M147" s="292"/>
      <c r="N147" s="292"/>
      <c r="O147" s="292"/>
      <c r="P147" s="292"/>
      <c r="Q147" s="292"/>
      <c r="R147" s="292"/>
      <c r="S147" s="292"/>
      <c r="T147" s="290"/>
      <c r="U147" s="290"/>
      <c r="V147" s="290"/>
      <c r="W147" s="290"/>
      <c r="X147" s="197"/>
      <c r="Y147" s="197"/>
      <c r="Z147" s="197"/>
      <c r="AA147" s="197"/>
      <c r="AB147" s="197"/>
      <c r="AC147" s="197"/>
      <c r="AD147" s="197"/>
    </row>
    <row r="148" spans="1:30">
      <c r="A148" s="197"/>
      <c r="B148" s="239"/>
      <c r="C148" s="290"/>
      <c r="D148" s="290"/>
      <c r="E148" s="240"/>
      <c r="F148" s="290"/>
      <c r="G148" s="290"/>
      <c r="H148" s="290"/>
      <c r="I148" s="291"/>
      <c r="J148" s="291"/>
      <c r="K148" s="291"/>
      <c r="L148" s="291"/>
      <c r="M148" s="293"/>
      <c r="N148" s="293"/>
      <c r="O148" s="293"/>
      <c r="P148" s="293"/>
      <c r="Q148" s="290"/>
      <c r="R148" s="290"/>
      <c r="S148" s="290"/>
      <c r="T148" s="294"/>
      <c r="U148" s="294"/>
      <c r="V148" s="294"/>
      <c r="W148" s="294"/>
      <c r="X148" s="197"/>
      <c r="Y148" s="197"/>
      <c r="Z148" s="197"/>
      <c r="AA148" s="197"/>
      <c r="AB148" s="197"/>
      <c r="AC148" s="197"/>
      <c r="AD148" s="197"/>
    </row>
    <row r="149" spans="1:30">
      <c r="A149" s="197"/>
      <c r="B149" s="236"/>
      <c r="C149" s="290"/>
      <c r="D149" s="290"/>
      <c r="E149" s="238"/>
      <c r="F149" s="290"/>
      <c r="G149" s="290"/>
      <c r="H149" s="290"/>
      <c r="I149" s="291"/>
      <c r="J149" s="291"/>
      <c r="K149" s="291"/>
      <c r="L149" s="291"/>
      <c r="M149" s="292"/>
      <c r="N149" s="292"/>
      <c r="O149" s="292"/>
      <c r="P149" s="292"/>
      <c r="Q149" s="292"/>
      <c r="R149" s="292"/>
      <c r="S149" s="292"/>
      <c r="T149" s="290"/>
      <c r="U149" s="290"/>
      <c r="V149" s="290"/>
      <c r="W149" s="290"/>
      <c r="X149" s="197"/>
      <c r="Y149" s="197"/>
      <c r="Z149" s="197"/>
      <c r="AA149" s="197"/>
      <c r="AB149" s="197"/>
      <c r="AC149" s="197"/>
      <c r="AD149" s="197"/>
    </row>
    <row r="150" spans="1:30">
      <c r="A150" s="197"/>
      <c r="B150" s="236"/>
      <c r="C150" s="290"/>
      <c r="D150" s="290"/>
      <c r="E150" s="238"/>
      <c r="F150" s="290"/>
      <c r="G150" s="290"/>
      <c r="H150" s="290"/>
      <c r="I150" s="291"/>
      <c r="J150" s="291"/>
      <c r="K150" s="291"/>
      <c r="L150" s="291"/>
      <c r="M150" s="293"/>
      <c r="N150" s="293"/>
      <c r="O150" s="293"/>
      <c r="P150" s="293"/>
      <c r="Q150" s="290"/>
      <c r="R150" s="290"/>
      <c r="S150" s="290"/>
      <c r="T150" s="294"/>
      <c r="U150" s="294"/>
      <c r="V150" s="294"/>
      <c r="W150" s="294"/>
      <c r="X150" s="197"/>
      <c r="Y150" s="197"/>
      <c r="Z150" s="197"/>
      <c r="AA150" s="197"/>
      <c r="AB150" s="197"/>
      <c r="AC150" s="197"/>
      <c r="AD150" s="197"/>
    </row>
    <row r="151" spans="1:30">
      <c r="A151" s="23"/>
      <c r="B151" s="24"/>
      <c r="C151" s="24"/>
      <c r="D151" s="23"/>
      <c r="E151" s="24"/>
      <c r="F151" s="24"/>
      <c r="G151" s="72"/>
      <c r="H151" s="47"/>
      <c r="I151" s="47"/>
      <c r="J151" s="47"/>
      <c r="K151" s="47"/>
      <c r="L151" s="47"/>
      <c r="M151" s="48"/>
      <c r="N151" s="48"/>
      <c r="O151" s="47"/>
    </row>
    <row r="152" spans="1:30">
      <c r="A152" s="23"/>
      <c r="B152" s="24"/>
      <c r="C152" s="24"/>
      <c r="D152" s="23"/>
      <c r="E152" s="24"/>
      <c r="F152" s="24"/>
      <c r="G152" s="72"/>
      <c r="H152" s="47"/>
      <c r="I152" s="47"/>
      <c r="J152" s="47"/>
      <c r="K152" s="47"/>
      <c r="L152" s="23"/>
      <c r="M152" s="48"/>
      <c r="N152" s="48"/>
      <c r="O152" s="47"/>
    </row>
    <row r="153" spans="1:30">
      <c r="A153" s="23"/>
      <c r="B153" s="24"/>
      <c r="C153" s="24"/>
      <c r="D153" s="23"/>
      <c r="E153" s="24"/>
      <c r="F153" s="24"/>
      <c r="G153" s="72"/>
      <c r="H153" s="47"/>
      <c r="I153" s="47"/>
      <c r="J153" s="47"/>
      <c r="K153" s="47"/>
      <c r="L153" s="47"/>
      <c r="M153" s="48"/>
      <c r="N153" s="48"/>
      <c r="O153" s="47"/>
    </row>
    <row r="154" spans="1:30">
      <c r="A154" s="23"/>
      <c r="B154" s="49"/>
      <c r="C154" s="49"/>
      <c r="D154" s="50"/>
      <c r="E154" s="49"/>
      <c r="F154" s="49"/>
      <c r="G154" s="51"/>
      <c r="H154" s="52"/>
      <c r="I154" s="52"/>
      <c r="J154" s="52"/>
      <c r="K154" s="52"/>
      <c r="L154" s="47"/>
      <c r="M154" s="48"/>
      <c r="N154" s="53"/>
      <c r="O154" s="52"/>
    </row>
    <row r="155" spans="1:30">
      <c r="A155" s="67"/>
      <c r="B155" s="28"/>
      <c r="C155" s="28"/>
      <c r="D155" s="29"/>
      <c r="E155" s="28"/>
      <c r="F155" s="28"/>
      <c r="G155" s="66"/>
      <c r="H155" s="67"/>
      <c r="I155" s="67"/>
      <c r="J155" s="67"/>
      <c r="K155" s="67"/>
      <c r="L155" s="47"/>
      <c r="M155" s="48"/>
      <c r="N155" s="68"/>
      <c r="O155" s="67"/>
    </row>
    <row r="156" spans="1:30">
      <c r="A156" s="67"/>
      <c r="B156" s="28"/>
      <c r="C156" s="28"/>
      <c r="D156" s="29"/>
      <c r="E156" s="28"/>
      <c r="F156" s="28"/>
      <c r="G156" s="66"/>
      <c r="H156" s="67"/>
      <c r="I156" s="67"/>
      <c r="J156" s="67"/>
      <c r="K156" s="67"/>
      <c r="L156" s="47"/>
      <c r="M156" s="48"/>
      <c r="N156" s="68"/>
      <c r="O156" s="67"/>
    </row>
    <row r="157" spans="1:30">
      <c r="A157" s="52"/>
      <c r="B157" s="28"/>
      <c r="C157" s="28"/>
      <c r="D157" s="29"/>
      <c r="E157" s="28"/>
      <c r="F157" s="28"/>
      <c r="G157" s="66"/>
      <c r="H157" s="67"/>
      <c r="I157" s="67"/>
      <c r="J157" s="67"/>
      <c r="K157" s="67"/>
      <c r="L157" s="47"/>
      <c r="M157" s="48"/>
      <c r="N157" s="68"/>
      <c r="O157" s="67"/>
    </row>
    <row r="158" spans="1:30">
      <c r="A158" s="304"/>
      <c r="B158" s="305"/>
      <c r="C158" s="305"/>
      <c r="D158" s="305"/>
      <c r="E158" s="305"/>
      <c r="F158" s="305"/>
      <c r="G158" s="305"/>
      <c r="H158" s="305"/>
      <c r="I158" s="305"/>
      <c r="J158" s="305"/>
      <c r="K158" s="306"/>
      <c r="L158" s="306"/>
      <c r="M158" s="306"/>
      <c r="N158" s="307"/>
      <c r="O158" s="304"/>
    </row>
    <row r="159" spans="1:30">
      <c r="A159" s="304"/>
      <c r="B159" s="24"/>
      <c r="C159" s="24"/>
      <c r="D159" s="23"/>
      <c r="E159" s="24"/>
      <c r="F159" s="24"/>
      <c r="G159" s="42"/>
      <c r="H159" s="23"/>
      <c r="I159" s="23"/>
      <c r="J159" s="27"/>
      <c r="K159" s="306"/>
      <c r="L159" s="306"/>
      <c r="M159" s="306"/>
      <c r="N159" s="307"/>
      <c r="O159" s="304"/>
    </row>
    <row r="160" spans="1:30">
      <c r="A160" s="23"/>
      <c r="B160" s="24"/>
      <c r="C160" s="24"/>
      <c r="D160" s="23"/>
      <c r="E160" s="24"/>
      <c r="F160" s="24"/>
      <c r="G160" s="72"/>
      <c r="H160" s="47"/>
      <c r="I160" s="47"/>
      <c r="J160" s="47"/>
      <c r="K160" s="47"/>
      <c r="L160" s="47"/>
      <c r="M160" s="48"/>
      <c r="N160" s="48"/>
      <c r="O160" s="47"/>
    </row>
    <row r="161" spans="1:15">
      <c r="A161" s="23"/>
      <c r="B161" s="24"/>
      <c r="C161" s="24"/>
      <c r="D161" s="23"/>
      <c r="E161" s="24"/>
      <c r="F161" s="24"/>
      <c r="G161" s="72"/>
      <c r="H161" s="47"/>
      <c r="I161" s="47"/>
      <c r="J161" s="47"/>
      <c r="K161" s="47"/>
      <c r="L161" s="47"/>
      <c r="M161" s="48"/>
      <c r="N161" s="48"/>
      <c r="O161" s="47"/>
    </row>
    <row r="162" spans="1:15">
      <c r="A162" s="23"/>
      <c r="B162" s="24"/>
      <c r="C162" s="24"/>
      <c r="D162" s="23"/>
      <c r="E162" s="24"/>
      <c r="F162" s="24"/>
      <c r="G162" s="72"/>
      <c r="H162" s="47"/>
      <c r="I162" s="47"/>
      <c r="J162" s="47"/>
      <c r="K162" s="47"/>
      <c r="L162" s="47"/>
      <c r="M162" s="48"/>
      <c r="N162" s="48"/>
      <c r="O162" s="47"/>
    </row>
    <row r="163" spans="1:15">
      <c r="A163" s="23"/>
      <c r="B163" s="24"/>
      <c r="C163" s="24"/>
      <c r="D163" s="23"/>
      <c r="E163" s="24"/>
      <c r="F163" s="24"/>
      <c r="G163" s="72"/>
      <c r="H163" s="47"/>
      <c r="I163" s="47"/>
      <c r="J163" s="47"/>
      <c r="K163" s="47"/>
      <c r="L163" s="47"/>
      <c r="M163" s="48"/>
      <c r="N163" s="48"/>
      <c r="O163" s="47"/>
    </row>
    <row r="164" spans="1:15">
      <c r="A164" s="23"/>
      <c r="B164" s="24"/>
      <c r="C164" s="24"/>
      <c r="D164" s="23"/>
      <c r="E164" s="24"/>
      <c r="F164" s="24"/>
      <c r="G164" s="72"/>
      <c r="H164" s="47"/>
      <c r="I164" s="47"/>
      <c r="J164" s="47"/>
      <c r="K164" s="47"/>
      <c r="L164" s="47"/>
      <c r="M164" s="48"/>
      <c r="N164" s="48"/>
      <c r="O164" s="47"/>
    </row>
    <row r="165" spans="1:15">
      <c r="A165" s="23"/>
      <c r="B165" s="24"/>
      <c r="C165" s="24"/>
      <c r="D165" s="23"/>
      <c r="E165" s="24"/>
      <c r="F165" s="24"/>
      <c r="G165" s="72"/>
      <c r="H165" s="47"/>
      <c r="I165" s="47"/>
      <c r="J165" s="47"/>
      <c r="K165" s="47"/>
      <c r="L165" s="47"/>
      <c r="M165" s="48"/>
      <c r="N165" s="48"/>
      <c r="O165" s="47"/>
    </row>
    <row r="166" spans="1:15">
      <c r="A166" s="23"/>
      <c r="B166" s="24"/>
      <c r="C166" s="24"/>
      <c r="D166" s="23"/>
      <c r="E166" s="24"/>
      <c r="F166" s="24"/>
      <c r="G166" s="72"/>
      <c r="H166" s="47"/>
      <c r="I166" s="47"/>
      <c r="J166" s="47"/>
      <c r="K166" s="47"/>
      <c r="L166" s="47"/>
      <c r="M166" s="48"/>
      <c r="N166" s="48"/>
      <c r="O166" s="47"/>
    </row>
    <row r="167" spans="1:15">
      <c r="A167" s="23"/>
      <c r="B167" s="24"/>
      <c r="C167" s="24"/>
      <c r="D167" s="23"/>
      <c r="E167" s="24"/>
      <c r="F167" s="24"/>
      <c r="G167" s="72"/>
      <c r="H167" s="47"/>
      <c r="I167" s="47"/>
      <c r="J167" s="47"/>
      <c r="K167" s="47"/>
      <c r="L167" s="23"/>
      <c r="M167" s="48"/>
      <c r="N167" s="48"/>
      <c r="O167" s="47"/>
    </row>
    <row r="168" spans="1:15">
      <c r="A168" s="23"/>
      <c r="B168" s="24"/>
      <c r="C168" s="24"/>
      <c r="D168" s="23"/>
      <c r="E168" s="24"/>
      <c r="F168" s="24"/>
      <c r="G168" s="72"/>
      <c r="H168" s="47"/>
      <c r="I168" s="47"/>
      <c r="J168" s="47"/>
      <c r="K168" s="47"/>
      <c r="L168" s="47"/>
      <c r="M168" s="48"/>
      <c r="N168" s="48"/>
      <c r="O168" s="47"/>
    </row>
    <row r="169" spans="1:15">
      <c r="A169" s="23"/>
      <c r="B169" s="49"/>
      <c r="C169" s="49"/>
      <c r="D169" s="50"/>
      <c r="E169" s="49"/>
      <c r="F169" s="49"/>
      <c r="G169" s="51"/>
      <c r="H169" s="52"/>
      <c r="I169" s="52"/>
      <c r="J169" s="52"/>
      <c r="K169" s="52"/>
      <c r="L169" s="47"/>
      <c r="M169" s="48"/>
      <c r="N169" s="53"/>
      <c r="O169" s="52"/>
    </row>
    <row r="170" spans="1:15">
      <c r="A170" s="67"/>
      <c r="B170" s="28"/>
      <c r="C170" s="28"/>
      <c r="D170" s="29"/>
      <c r="E170" s="28"/>
      <c r="F170" s="28"/>
      <c r="G170" s="66"/>
      <c r="H170" s="67"/>
      <c r="I170" s="67"/>
      <c r="J170" s="67"/>
      <c r="K170" s="67"/>
      <c r="L170" s="47"/>
      <c r="M170" s="48"/>
      <c r="N170" s="68"/>
      <c r="O170" s="67"/>
    </row>
    <row r="188" ht="13.5" customHeight="1"/>
  </sheetData>
  <mergeCells count="141">
    <mergeCell ref="E1:K1"/>
    <mergeCell ref="A4:A5"/>
    <mergeCell ref="B4:E4"/>
    <mergeCell ref="F4:I4"/>
    <mergeCell ref="J4:L4"/>
    <mergeCell ref="M4:M5"/>
    <mergeCell ref="N4:N5"/>
    <mergeCell ref="O4:O5"/>
    <mergeCell ref="A13:A14"/>
    <mergeCell ref="B13:E13"/>
    <mergeCell ref="F13:I13"/>
    <mergeCell ref="J13:L13"/>
    <mergeCell ref="M13:M14"/>
    <mergeCell ref="N13:N14"/>
    <mergeCell ref="O13:O14"/>
    <mergeCell ref="O21:O22"/>
    <mergeCell ref="A35:A36"/>
    <mergeCell ref="B35:E35"/>
    <mergeCell ref="F35:I35"/>
    <mergeCell ref="J35:L35"/>
    <mergeCell ref="M35:M36"/>
    <mergeCell ref="N35:N36"/>
    <mergeCell ref="O35:O36"/>
    <mergeCell ref="A21:A22"/>
    <mergeCell ref="B21:E21"/>
    <mergeCell ref="F21:I21"/>
    <mergeCell ref="J21:L21"/>
    <mergeCell ref="M21:M22"/>
    <mergeCell ref="N21:N22"/>
    <mergeCell ref="O49:O50"/>
    <mergeCell ref="A68:A69"/>
    <mergeCell ref="B68:E68"/>
    <mergeCell ref="F68:I68"/>
    <mergeCell ref="J68:L68"/>
    <mergeCell ref="M68:M69"/>
    <mergeCell ref="N68:N69"/>
    <mergeCell ref="O68:O69"/>
    <mergeCell ref="A49:A50"/>
    <mergeCell ref="B49:E49"/>
    <mergeCell ref="F49:I49"/>
    <mergeCell ref="J49:L49"/>
    <mergeCell ref="M49:M50"/>
    <mergeCell ref="N49:N50"/>
    <mergeCell ref="O76:O77"/>
    <mergeCell ref="A85:B85"/>
    <mergeCell ref="A86:A87"/>
    <mergeCell ref="B86:E86"/>
    <mergeCell ref="F86:I86"/>
    <mergeCell ref="J86:L86"/>
    <mergeCell ref="M86:M87"/>
    <mergeCell ref="N86:N87"/>
    <mergeCell ref="O86:O87"/>
    <mergeCell ref="A76:A77"/>
    <mergeCell ref="B76:E76"/>
    <mergeCell ref="F76:I76"/>
    <mergeCell ref="J76:L76"/>
    <mergeCell ref="M76:M77"/>
    <mergeCell ref="N76:N77"/>
    <mergeCell ref="A136:B137"/>
    <mergeCell ref="O93:O94"/>
    <mergeCell ref="A101:A102"/>
    <mergeCell ref="B101:E101"/>
    <mergeCell ref="F101:H101"/>
    <mergeCell ref="I101:K101"/>
    <mergeCell ref="L101:M101"/>
    <mergeCell ref="N101:N102"/>
    <mergeCell ref="O101:O102"/>
    <mergeCell ref="A93:A94"/>
    <mergeCell ref="B93:E93"/>
    <mergeCell ref="F93:H93"/>
    <mergeCell ref="I93:K93"/>
    <mergeCell ref="L93:M93"/>
    <mergeCell ref="N93:N94"/>
    <mergeCell ref="O158:O159"/>
    <mergeCell ref="A158:A159"/>
    <mergeCell ref="B158:E158"/>
    <mergeCell ref="F158:H158"/>
    <mergeCell ref="I158:J158"/>
    <mergeCell ref="K158:M159"/>
    <mergeCell ref="N158:N159"/>
    <mergeCell ref="F146:H146"/>
    <mergeCell ref="A138:A139"/>
    <mergeCell ref="B138:B139"/>
    <mergeCell ref="C138:C139"/>
    <mergeCell ref="D138:D139"/>
    <mergeCell ref="E138:E139"/>
    <mergeCell ref="F138:F139"/>
    <mergeCell ref="L138:O138"/>
    <mergeCell ref="A111:A112"/>
    <mergeCell ref="B111:E111"/>
    <mergeCell ref="F111:I111"/>
    <mergeCell ref="J111:L111"/>
    <mergeCell ref="M111:M112"/>
    <mergeCell ref="N111:N112"/>
    <mergeCell ref="O111:O112"/>
    <mergeCell ref="A134:J134"/>
    <mergeCell ref="A135:J135"/>
    <mergeCell ref="M129:M130"/>
    <mergeCell ref="N129:N130"/>
    <mergeCell ref="O129:O130"/>
    <mergeCell ref="A129:A130"/>
    <mergeCell ref="B129:E129"/>
    <mergeCell ref="F129:I129"/>
    <mergeCell ref="J129:J130"/>
    <mergeCell ref="K129:K130"/>
    <mergeCell ref="L129:L130"/>
    <mergeCell ref="C150:D150"/>
    <mergeCell ref="F150:H150"/>
    <mergeCell ref="I150:L150"/>
    <mergeCell ref="M150:P150"/>
    <mergeCell ref="Q150:S150"/>
    <mergeCell ref="T150:W150"/>
    <mergeCell ref="C148:D148"/>
    <mergeCell ref="F148:H148"/>
    <mergeCell ref="I148:L148"/>
    <mergeCell ref="M148:P148"/>
    <mergeCell ref="Q148:S148"/>
    <mergeCell ref="T148:W148"/>
    <mergeCell ref="Z138:Z139"/>
    <mergeCell ref="AA138:AA139"/>
    <mergeCell ref="AC138:AC139"/>
    <mergeCell ref="C149:D149"/>
    <mergeCell ref="F149:H149"/>
    <mergeCell ref="I149:L149"/>
    <mergeCell ref="M149:P149"/>
    <mergeCell ref="Q149:S149"/>
    <mergeCell ref="T149:W149"/>
    <mergeCell ref="P138:P139"/>
    <mergeCell ref="Q138:S138"/>
    <mergeCell ref="T138:Y138"/>
    <mergeCell ref="C146:D146"/>
    <mergeCell ref="I146:L146"/>
    <mergeCell ref="M146:P146"/>
    <mergeCell ref="Q146:S146"/>
    <mergeCell ref="T146:W146"/>
    <mergeCell ref="C147:D147"/>
    <mergeCell ref="F147:H147"/>
    <mergeCell ref="I147:L147"/>
    <mergeCell ref="M147:P147"/>
    <mergeCell ref="Q147:S147"/>
    <mergeCell ref="T147:W147"/>
  </mergeCells>
  <pageMargins left="0.70866141732283472" right="0.70866141732283472" top="0.78740157480314965" bottom="0.78740157480314965" header="0.31496062992125984" footer="0.31496062992125984"/>
  <pageSetup paperSize="9" scale="95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AE42"/>
  <sheetViews>
    <sheetView topLeftCell="A9" workbookViewId="0">
      <selection activeCell="F22" sqref="A21:H22"/>
    </sheetView>
  </sheetViews>
  <sheetFormatPr defaultRowHeight="15"/>
  <cols>
    <col min="1" max="1" width="4.140625" customWidth="1"/>
    <col min="2" max="2" width="17.5703125" customWidth="1"/>
    <col min="3" max="3" width="8.7109375" customWidth="1"/>
    <col min="4" max="4" width="20.140625" customWidth="1"/>
    <col min="5" max="5" width="17.42578125" customWidth="1"/>
    <col min="6" max="6" width="7.5703125" customWidth="1"/>
    <col min="7" max="7" width="6.85546875" customWidth="1"/>
    <col min="8" max="9" width="6.42578125" customWidth="1"/>
    <col min="10" max="10" width="6.5703125" customWidth="1"/>
    <col min="11" max="11" width="8.140625" customWidth="1"/>
    <col min="12" max="14" width="5.5703125" hidden="1" customWidth="1"/>
    <col min="15" max="15" width="7.85546875" bestFit="1" customWidth="1"/>
    <col min="16" max="16" width="4" hidden="1" customWidth="1"/>
    <col min="17" max="17" width="7.28515625" customWidth="1"/>
    <col min="18" max="18" width="6.7109375" customWidth="1"/>
    <col min="19" max="19" width="6.140625" customWidth="1"/>
    <col min="20" max="20" width="5.7109375" customWidth="1"/>
    <col min="21" max="21" width="7.28515625" customWidth="1"/>
    <col min="22" max="22" width="5.85546875" customWidth="1"/>
    <col min="23" max="23" width="7.28515625" customWidth="1"/>
    <col min="24" max="24" width="5.85546875" customWidth="1"/>
    <col min="25" max="25" width="7.28515625" customWidth="1"/>
    <col min="26" max="26" width="8.5703125" customWidth="1"/>
    <col min="27" max="27" width="6.28515625" hidden="1" customWidth="1"/>
    <col min="28" max="28" width="0" hidden="1" customWidth="1"/>
    <col min="30" max="30" width="3.85546875" customWidth="1"/>
    <col min="31" max="31" width="7" customWidth="1"/>
    <col min="257" max="257" width="4.140625" customWidth="1"/>
    <col min="258" max="258" width="17.5703125" customWidth="1"/>
    <col min="259" max="259" width="8.7109375" customWidth="1"/>
    <col min="260" max="260" width="20.140625" customWidth="1"/>
    <col min="261" max="261" width="17.42578125" customWidth="1"/>
    <col min="262" max="262" width="7.5703125" customWidth="1"/>
    <col min="263" max="263" width="6.85546875" customWidth="1"/>
    <col min="264" max="265" width="6.42578125" customWidth="1"/>
    <col min="266" max="266" width="6.5703125" customWidth="1"/>
    <col min="267" max="267" width="8.140625" customWidth="1"/>
    <col min="268" max="270" width="0" hidden="1" customWidth="1"/>
    <col min="271" max="271" width="7.85546875" bestFit="1" customWidth="1"/>
    <col min="272" max="272" width="0" hidden="1" customWidth="1"/>
    <col min="273" max="273" width="7.28515625" customWidth="1"/>
    <col min="274" max="274" width="6.7109375" customWidth="1"/>
    <col min="275" max="275" width="6.140625" customWidth="1"/>
    <col min="276" max="276" width="5.7109375" customWidth="1"/>
    <col min="277" max="277" width="7.28515625" customWidth="1"/>
    <col min="278" max="278" width="5.85546875" customWidth="1"/>
    <col min="279" max="279" width="7.28515625" customWidth="1"/>
    <col min="280" max="280" width="5.85546875" customWidth="1"/>
    <col min="281" max="281" width="7.28515625" customWidth="1"/>
    <col min="282" max="282" width="8.5703125" customWidth="1"/>
    <col min="283" max="284" width="0" hidden="1" customWidth="1"/>
    <col min="286" max="286" width="3.85546875" customWidth="1"/>
    <col min="287" max="287" width="7" customWidth="1"/>
    <col min="513" max="513" width="4.140625" customWidth="1"/>
    <col min="514" max="514" width="17.5703125" customWidth="1"/>
    <col min="515" max="515" width="8.7109375" customWidth="1"/>
    <col min="516" max="516" width="20.140625" customWidth="1"/>
    <col min="517" max="517" width="17.42578125" customWidth="1"/>
    <col min="518" max="518" width="7.5703125" customWidth="1"/>
    <col min="519" max="519" width="6.85546875" customWidth="1"/>
    <col min="520" max="521" width="6.42578125" customWidth="1"/>
    <col min="522" max="522" width="6.5703125" customWidth="1"/>
    <col min="523" max="523" width="8.140625" customWidth="1"/>
    <col min="524" max="526" width="0" hidden="1" customWidth="1"/>
    <col min="527" max="527" width="7.85546875" bestFit="1" customWidth="1"/>
    <col min="528" max="528" width="0" hidden="1" customWidth="1"/>
    <col min="529" max="529" width="7.28515625" customWidth="1"/>
    <col min="530" max="530" width="6.7109375" customWidth="1"/>
    <col min="531" max="531" width="6.140625" customWidth="1"/>
    <col min="532" max="532" width="5.7109375" customWidth="1"/>
    <col min="533" max="533" width="7.28515625" customWidth="1"/>
    <col min="534" max="534" width="5.85546875" customWidth="1"/>
    <col min="535" max="535" width="7.28515625" customWidth="1"/>
    <col min="536" max="536" width="5.85546875" customWidth="1"/>
    <col min="537" max="537" width="7.28515625" customWidth="1"/>
    <col min="538" max="538" width="8.5703125" customWidth="1"/>
    <col min="539" max="540" width="0" hidden="1" customWidth="1"/>
    <col min="542" max="542" width="3.85546875" customWidth="1"/>
    <col min="543" max="543" width="7" customWidth="1"/>
    <col min="769" max="769" width="4.140625" customWidth="1"/>
    <col min="770" max="770" width="17.5703125" customWidth="1"/>
    <col min="771" max="771" width="8.7109375" customWidth="1"/>
    <col min="772" max="772" width="20.140625" customWidth="1"/>
    <col min="773" max="773" width="17.42578125" customWidth="1"/>
    <col min="774" max="774" width="7.5703125" customWidth="1"/>
    <col min="775" max="775" width="6.85546875" customWidth="1"/>
    <col min="776" max="777" width="6.42578125" customWidth="1"/>
    <col min="778" max="778" width="6.5703125" customWidth="1"/>
    <col min="779" max="779" width="8.140625" customWidth="1"/>
    <col min="780" max="782" width="0" hidden="1" customWidth="1"/>
    <col min="783" max="783" width="7.85546875" bestFit="1" customWidth="1"/>
    <col min="784" max="784" width="0" hidden="1" customWidth="1"/>
    <col min="785" max="785" width="7.28515625" customWidth="1"/>
    <col min="786" max="786" width="6.7109375" customWidth="1"/>
    <col min="787" max="787" width="6.140625" customWidth="1"/>
    <col min="788" max="788" width="5.7109375" customWidth="1"/>
    <col min="789" max="789" width="7.28515625" customWidth="1"/>
    <col min="790" max="790" width="5.85546875" customWidth="1"/>
    <col min="791" max="791" width="7.28515625" customWidth="1"/>
    <col min="792" max="792" width="5.85546875" customWidth="1"/>
    <col min="793" max="793" width="7.28515625" customWidth="1"/>
    <col min="794" max="794" width="8.5703125" customWidth="1"/>
    <col min="795" max="796" width="0" hidden="1" customWidth="1"/>
    <col min="798" max="798" width="3.85546875" customWidth="1"/>
    <col min="799" max="799" width="7" customWidth="1"/>
    <col min="1025" max="1025" width="4.140625" customWidth="1"/>
    <col min="1026" max="1026" width="17.5703125" customWidth="1"/>
    <col min="1027" max="1027" width="8.7109375" customWidth="1"/>
    <col min="1028" max="1028" width="20.140625" customWidth="1"/>
    <col min="1029" max="1029" width="17.42578125" customWidth="1"/>
    <col min="1030" max="1030" width="7.5703125" customWidth="1"/>
    <col min="1031" max="1031" width="6.85546875" customWidth="1"/>
    <col min="1032" max="1033" width="6.42578125" customWidth="1"/>
    <col min="1034" max="1034" width="6.5703125" customWidth="1"/>
    <col min="1035" max="1035" width="8.140625" customWidth="1"/>
    <col min="1036" max="1038" width="0" hidden="1" customWidth="1"/>
    <col min="1039" max="1039" width="7.85546875" bestFit="1" customWidth="1"/>
    <col min="1040" max="1040" width="0" hidden="1" customWidth="1"/>
    <col min="1041" max="1041" width="7.28515625" customWidth="1"/>
    <col min="1042" max="1042" width="6.7109375" customWidth="1"/>
    <col min="1043" max="1043" width="6.140625" customWidth="1"/>
    <col min="1044" max="1044" width="5.7109375" customWidth="1"/>
    <col min="1045" max="1045" width="7.28515625" customWidth="1"/>
    <col min="1046" max="1046" width="5.85546875" customWidth="1"/>
    <col min="1047" max="1047" width="7.28515625" customWidth="1"/>
    <col min="1048" max="1048" width="5.85546875" customWidth="1"/>
    <col min="1049" max="1049" width="7.28515625" customWidth="1"/>
    <col min="1050" max="1050" width="8.5703125" customWidth="1"/>
    <col min="1051" max="1052" width="0" hidden="1" customWidth="1"/>
    <col min="1054" max="1054" width="3.85546875" customWidth="1"/>
    <col min="1055" max="1055" width="7" customWidth="1"/>
    <col min="1281" max="1281" width="4.140625" customWidth="1"/>
    <col min="1282" max="1282" width="17.5703125" customWidth="1"/>
    <col min="1283" max="1283" width="8.7109375" customWidth="1"/>
    <col min="1284" max="1284" width="20.140625" customWidth="1"/>
    <col min="1285" max="1285" width="17.42578125" customWidth="1"/>
    <col min="1286" max="1286" width="7.5703125" customWidth="1"/>
    <col min="1287" max="1287" width="6.85546875" customWidth="1"/>
    <col min="1288" max="1289" width="6.42578125" customWidth="1"/>
    <col min="1290" max="1290" width="6.5703125" customWidth="1"/>
    <col min="1291" max="1291" width="8.140625" customWidth="1"/>
    <col min="1292" max="1294" width="0" hidden="1" customWidth="1"/>
    <col min="1295" max="1295" width="7.85546875" bestFit="1" customWidth="1"/>
    <col min="1296" max="1296" width="0" hidden="1" customWidth="1"/>
    <col min="1297" max="1297" width="7.28515625" customWidth="1"/>
    <col min="1298" max="1298" width="6.7109375" customWidth="1"/>
    <col min="1299" max="1299" width="6.140625" customWidth="1"/>
    <col min="1300" max="1300" width="5.7109375" customWidth="1"/>
    <col min="1301" max="1301" width="7.28515625" customWidth="1"/>
    <col min="1302" max="1302" width="5.85546875" customWidth="1"/>
    <col min="1303" max="1303" width="7.28515625" customWidth="1"/>
    <col min="1304" max="1304" width="5.85546875" customWidth="1"/>
    <col min="1305" max="1305" width="7.28515625" customWidth="1"/>
    <col min="1306" max="1306" width="8.5703125" customWidth="1"/>
    <col min="1307" max="1308" width="0" hidden="1" customWidth="1"/>
    <col min="1310" max="1310" width="3.85546875" customWidth="1"/>
    <col min="1311" max="1311" width="7" customWidth="1"/>
    <col min="1537" max="1537" width="4.140625" customWidth="1"/>
    <col min="1538" max="1538" width="17.5703125" customWidth="1"/>
    <col min="1539" max="1539" width="8.7109375" customWidth="1"/>
    <col min="1540" max="1540" width="20.140625" customWidth="1"/>
    <col min="1541" max="1541" width="17.42578125" customWidth="1"/>
    <col min="1542" max="1542" width="7.5703125" customWidth="1"/>
    <col min="1543" max="1543" width="6.85546875" customWidth="1"/>
    <col min="1544" max="1545" width="6.42578125" customWidth="1"/>
    <col min="1546" max="1546" width="6.5703125" customWidth="1"/>
    <col min="1547" max="1547" width="8.140625" customWidth="1"/>
    <col min="1548" max="1550" width="0" hidden="1" customWidth="1"/>
    <col min="1551" max="1551" width="7.85546875" bestFit="1" customWidth="1"/>
    <col min="1552" max="1552" width="0" hidden="1" customWidth="1"/>
    <col min="1553" max="1553" width="7.28515625" customWidth="1"/>
    <col min="1554" max="1554" width="6.7109375" customWidth="1"/>
    <col min="1555" max="1555" width="6.140625" customWidth="1"/>
    <col min="1556" max="1556" width="5.7109375" customWidth="1"/>
    <col min="1557" max="1557" width="7.28515625" customWidth="1"/>
    <col min="1558" max="1558" width="5.85546875" customWidth="1"/>
    <col min="1559" max="1559" width="7.28515625" customWidth="1"/>
    <col min="1560" max="1560" width="5.85546875" customWidth="1"/>
    <col min="1561" max="1561" width="7.28515625" customWidth="1"/>
    <col min="1562" max="1562" width="8.5703125" customWidth="1"/>
    <col min="1563" max="1564" width="0" hidden="1" customWidth="1"/>
    <col min="1566" max="1566" width="3.85546875" customWidth="1"/>
    <col min="1567" max="1567" width="7" customWidth="1"/>
    <col min="1793" max="1793" width="4.140625" customWidth="1"/>
    <col min="1794" max="1794" width="17.5703125" customWidth="1"/>
    <col min="1795" max="1795" width="8.7109375" customWidth="1"/>
    <col min="1796" max="1796" width="20.140625" customWidth="1"/>
    <col min="1797" max="1797" width="17.42578125" customWidth="1"/>
    <col min="1798" max="1798" width="7.5703125" customWidth="1"/>
    <col min="1799" max="1799" width="6.85546875" customWidth="1"/>
    <col min="1800" max="1801" width="6.42578125" customWidth="1"/>
    <col min="1802" max="1802" width="6.5703125" customWidth="1"/>
    <col min="1803" max="1803" width="8.140625" customWidth="1"/>
    <col min="1804" max="1806" width="0" hidden="1" customWidth="1"/>
    <col min="1807" max="1807" width="7.85546875" bestFit="1" customWidth="1"/>
    <col min="1808" max="1808" width="0" hidden="1" customWidth="1"/>
    <col min="1809" max="1809" width="7.28515625" customWidth="1"/>
    <col min="1810" max="1810" width="6.7109375" customWidth="1"/>
    <col min="1811" max="1811" width="6.140625" customWidth="1"/>
    <col min="1812" max="1812" width="5.7109375" customWidth="1"/>
    <col min="1813" max="1813" width="7.28515625" customWidth="1"/>
    <col min="1814" max="1814" width="5.85546875" customWidth="1"/>
    <col min="1815" max="1815" width="7.28515625" customWidth="1"/>
    <col min="1816" max="1816" width="5.85546875" customWidth="1"/>
    <col min="1817" max="1817" width="7.28515625" customWidth="1"/>
    <col min="1818" max="1818" width="8.5703125" customWidth="1"/>
    <col min="1819" max="1820" width="0" hidden="1" customWidth="1"/>
    <col min="1822" max="1822" width="3.85546875" customWidth="1"/>
    <col min="1823" max="1823" width="7" customWidth="1"/>
    <col min="2049" max="2049" width="4.140625" customWidth="1"/>
    <col min="2050" max="2050" width="17.5703125" customWidth="1"/>
    <col min="2051" max="2051" width="8.7109375" customWidth="1"/>
    <col min="2052" max="2052" width="20.140625" customWidth="1"/>
    <col min="2053" max="2053" width="17.42578125" customWidth="1"/>
    <col min="2054" max="2054" width="7.5703125" customWidth="1"/>
    <col min="2055" max="2055" width="6.85546875" customWidth="1"/>
    <col min="2056" max="2057" width="6.42578125" customWidth="1"/>
    <col min="2058" max="2058" width="6.5703125" customWidth="1"/>
    <col min="2059" max="2059" width="8.140625" customWidth="1"/>
    <col min="2060" max="2062" width="0" hidden="1" customWidth="1"/>
    <col min="2063" max="2063" width="7.85546875" bestFit="1" customWidth="1"/>
    <col min="2064" max="2064" width="0" hidden="1" customWidth="1"/>
    <col min="2065" max="2065" width="7.28515625" customWidth="1"/>
    <col min="2066" max="2066" width="6.7109375" customWidth="1"/>
    <col min="2067" max="2067" width="6.140625" customWidth="1"/>
    <col min="2068" max="2068" width="5.7109375" customWidth="1"/>
    <col min="2069" max="2069" width="7.28515625" customWidth="1"/>
    <col min="2070" max="2070" width="5.85546875" customWidth="1"/>
    <col min="2071" max="2071" width="7.28515625" customWidth="1"/>
    <col min="2072" max="2072" width="5.85546875" customWidth="1"/>
    <col min="2073" max="2073" width="7.28515625" customWidth="1"/>
    <col min="2074" max="2074" width="8.5703125" customWidth="1"/>
    <col min="2075" max="2076" width="0" hidden="1" customWidth="1"/>
    <col min="2078" max="2078" width="3.85546875" customWidth="1"/>
    <col min="2079" max="2079" width="7" customWidth="1"/>
    <col min="2305" max="2305" width="4.140625" customWidth="1"/>
    <col min="2306" max="2306" width="17.5703125" customWidth="1"/>
    <col min="2307" max="2307" width="8.7109375" customWidth="1"/>
    <col min="2308" max="2308" width="20.140625" customWidth="1"/>
    <col min="2309" max="2309" width="17.42578125" customWidth="1"/>
    <col min="2310" max="2310" width="7.5703125" customWidth="1"/>
    <col min="2311" max="2311" width="6.85546875" customWidth="1"/>
    <col min="2312" max="2313" width="6.42578125" customWidth="1"/>
    <col min="2314" max="2314" width="6.5703125" customWidth="1"/>
    <col min="2315" max="2315" width="8.140625" customWidth="1"/>
    <col min="2316" max="2318" width="0" hidden="1" customWidth="1"/>
    <col min="2319" max="2319" width="7.85546875" bestFit="1" customWidth="1"/>
    <col min="2320" max="2320" width="0" hidden="1" customWidth="1"/>
    <col min="2321" max="2321" width="7.28515625" customWidth="1"/>
    <col min="2322" max="2322" width="6.7109375" customWidth="1"/>
    <col min="2323" max="2323" width="6.140625" customWidth="1"/>
    <col min="2324" max="2324" width="5.7109375" customWidth="1"/>
    <col min="2325" max="2325" width="7.28515625" customWidth="1"/>
    <col min="2326" max="2326" width="5.85546875" customWidth="1"/>
    <col min="2327" max="2327" width="7.28515625" customWidth="1"/>
    <col min="2328" max="2328" width="5.85546875" customWidth="1"/>
    <col min="2329" max="2329" width="7.28515625" customWidth="1"/>
    <col min="2330" max="2330" width="8.5703125" customWidth="1"/>
    <col min="2331" max="2332" width="0" hidden="1" customWidth="1"/>
    <col min="2334" max="2334" width="3.85546875" customWidth="1"/>
    <col min="2335" max="2335" width="7" customWidth="1"/>
    <col min="2561" max="2561" width="4.140625" customWidth="1"/>
    <col min="2562" max="2562" width="17.5703125" customWidth="1"/>
    <col min="2563" max="2563" width="8.7109375" customWidth="1"/>
    <col min="2564" max="2564" width="20.140625" customWidth="1"/>
    <col min="2565" max="2565" width="17.42578125" customWidth="1"/>
    <col min="2566" max="2566" width="7.5703125" customWidth="1"/>
    <col min="2567" max="2567" width="6.85546875" customWidth="1"/>
    <col min="2568" max="2569" width="6.42578125" customWidth="1"/>
    <col min="2570" max="2570" width="6.5703125" customWidth="1"/>
    <col min="2571" max="2571" width="8.140625" customWidth="1"/>
    <col min="2572" max="2574" width="0" hidden="1" customWidth="1"/>
    <col min="2575" max="2575" width="7.85546875" bestFit="1" customWidth="1"/>
    <col min="2576" max="2576" width="0" hidden="1" customWidth="1"/>
    <col min="2577" max="2577" width="7.28515625" customWidth="1"/>
    <col min="2578" max="2578" width="6.7109375" customWidth="1"/>
    <col min="2579" max="2579" width="6.140625" customWidth="1"/>
    <col min="2580" max="2580" width="5.7109375" customWidth="1"/>
    <col min="2581" max="2581" width="7.28515625" customWidth="1"/>
    <col min="2582" max="2582" width="5.85546875" customWidth="1"/>
    <col min="2583" max="2583" width="7.28515625" customWidth="1"/>
    <col min="2584" max="2584" width="5.85546875" customWidth="1"/>
    <col min="2585" max="2585" width="7.28515625" customWidth="1"/>
    <col min="2586" max="2586" width="8.5703125" customWidth="1"/>
    <col min="2587" max="2588" width="0" hidden="1" customWidth="1"/>
    <col min="2590" max="2590" width="3.85546875" customWidth="1"/>
    <col min="2591" max="2591" width="7" customWidth="1"/>
    <col min="2817" max="2817" width="4.140625" customWidth="1"/>
    <col min="2818" max="2818" width="17.5703125" customWidth="1"/>
    <col min="2819" max="2819" width="8.7109375" customWidth="1"/>
    <col min="2820" max="2820" width="20.140625" customWidth="1"/>
    <col min="2821" max="2821" width="17.42578125" customWidth="1"/>
    <col min="2822" max="2822" width="7.5703125" customWidth="1"/>
    <col min="2823" max="2823" width="6.85546875" customWidth="1"/>
    <col min="2824" max="2825" width="6.42578125" customWidth="1"/>
    <col min="2826" max="2826" width="6.5703125" customWidth="1"/>
    <col min="2827" max="2827" width="8.140625" customWidth="1"/>
    <col min="2828" max="2830" width="0" hidden="1" customWidth="1"/>
    <col min="2831" max="2831" width="7.85546875" bestFit="1" customWidth="1"/>
    <col min="2832" max="2832" width="0" hidden="1" customWidth="1"/>
    <col min="2833" max="2833" width="7.28515625" customWidth="1"/>
    <col min="2834" max="2834" width="6.7109375" customWidth="1"/>
    <col min="2835" max="2835" width="6.140625" customWidth="1"/>
    <col min="2836" max="2836" width="5.7109375" customWidth="1"/>
    <col min="2837" max="2837" width="7.28515625" customWidth="1"/>
    <col min="2838" max="2838" width="5.85546875" customWidth="1"/>
    <col min="2839" max="2839" width="7.28515625" customWidth="1"/>
    <col min="2840" max="2840" width="5.85546875" customWidth="1"/>
    <col min="2841" max="2841" width="7.28515625" customWidth="1"/>
    <col min="2842" max="2842" width="8.5703125" customWidth="1"/>
    <col min="2843" max="2844" width="0" hidden="1" customWidth="1"/>
    <col min="2846" max="2846" width="3.85546875" customWidth="1"/>
    <col min="2847" max="2847" width="7" customWidth="1"/>
    <col min="3073" max="3073" width="4.140625" customWidth="1"/>
    <col min="3074" max="3074" width="17.5703125" customWidth="1"/>
    <col min="3075" max="3075" width="8.7109375" customWidth="1"/>
    <col min="3076" max="3076" width="20.140625" customWidth="1"/>
    <col min="3077" max="3077" width="17.42578125" customWidth="1"/>
    <col min="3078" max="3078" width="7.5703125" customWidth="1"/>
    <col min="3079" max="3079" width="6.85546875" customWidth="1"/>
    <col min="3080" max="3081" width="6.42578125" customWidth="1"/>
    <col min="3082" max="3082" width="6.5703125" customWidth="1"/>
    <col min="3083" max="3083" width="8.140625" customWidth="1"/>
    <col min="3084" max="3086" width="0" hidden="1" customWidth="1"/>
    <col min="3087" max="3087" width="7.85546875" bestFit="1" customWidth="1"/>
    <col min="3088" max="3088" width="0" hidden="1" customWidth="1"/>
    <col min="3089" max="3089" width="7.28515625" customWidth="1"/>
    <col min="3090" max="3090" width="6.7109375" customWidth="1"/>
    <col min="3091" max="3091" width="6.140625" customWidth="1"/>
    <col min="3092" max="3092" width="5.7109375" customWidth="1"/>
    <col min="3093" max="3093" width="7.28515625" customWidth="1"/>
    <col min="3094" max="3094" width="5.85546875" customWidth="1"/>
    <col min="3095" max="3095" width="7.28515625" customWidth="1"/>
    <col min="3096" max="3096" width="5.85546875" customWidth="1"/>
    <col min="3097" max="3097" width="7.28515625" customWidth="1"/>
    <col min="3098" max="3098" width="8.5703125" customWidth="1"/>
    <col min="3099" max="3100" width="0" hidden="1" customWidth="1"/>
    <col min="3102" max="3102" width="3.85546875" customWidth="1"/>
    <col min="3103" max="3103" width="7" customWidth="1"/>
    <col min="3329" max="3329" width="4.140625" customWidth="1"/>
    <col min="3330" max="3330" width="17.5703125" customWidth="1"/>
    <col min="3331" max="3331" width="8.7109375" customWidth="1"/>
    <col min="3332" max="3332" width="20.140625" customWidth="1"/>
    <col min="3333" max="3333" width="17.42578125" customWidth="1"/>
    <col min="3334" max="3334" width="7.5703125" customWidth="1"/>
    <col min="3335" max="3335" width="6.85546875" customWidth="1"/>
    <col min="3336" max="3337" width="6.42578125" customWidth="1"/>
    <col min="3338" max="3338" width="6.5703125" customWidth="1"/>
    <col min="3339" max="3339" width="8.140625" customWidth="1"/>
    <col min="3340" max="3342" width="0" hidden="1" customWidth="1"/>
    <col min="3343" max="3343" width="7.85546875" bestFit="1" customWidth="1"/>
    <col min="3344" max="3344" width="0" hidden="1" customWidth="1"/>
    <col min="3345" max="3345" width="7.28515625" customWidth="1"/>
    <col min="3346" max="3346" width="6.7109375" customWidth="1"/>
    <col min="3347" max="3347" width="6.140625" customWidth="1"/>
    <col min="3348" max="3348" width="5.7109375" customWidth="1"/>
    <col min="3349" max="3349" width="7.28515625" customWidth="1"/>
    <col min="3350" max="3350" width="5.85546875" customWidth="1"/>
    <col min="3351" max="3351" width="7.28515625" customWidth="1"/>
    <col min="3352" max="3352" width="5.85546875" customWidth="1"/>
    <col min="3353" max="3353" width="7.28515625" customWidth="1"/>
    <col min="3354" max="3354" width="8.5703125" customWidth="1"/>
    <col min="3355" max="3356" width="0" hidden="1" customWidth="1"/>
    <col min="3358" max="3358" width="3.85546875" customWidth="1"/>
    <col min="3359" max="3359" width="7" customWidth="1"/>
    <col min="3585" max="3585" width="4.140625" customWidth="1"/>
    <col min="3586" max="3586" width="17.5703125" customWidth="1"/>
    <col min="3587" max="3587" width="8.7109375" customWidth="1"/>
    <col min="3588" max="3588" width="20.140625" customWidth="1"/>
    <col min="3589" max="3589" width="17.42578125" customWidth="1"/>
    <col min="3590" max="3590" width="7.5703125" customWidth="1"/>
    <col min="3591" max="3591" width="6.85546875" customWidth="1"/>
    <col min="3592" max="3593" width="6.42578125" customWidth="1"/>
    <col min="3594" max="3594" width="6.5703125" customWidth="1"/>
    <col min="3595" max="3595" width="8.140625" customWidth="1"/>
    <col min="3596" max="3598" width="0" hidden="1" customWidth="1"/>
    <col min="3599" max="3599" width="7.85546875" bestFit="1" customWidth="1"/>
    <col min="3600" max="3600" width="0" hidden="1" customWidth="1"/>
    <col min="3601" max="3601" width="7.28515625" customWidth="1"/>
    <col min="3602" max="3602" width="6.7109375" customWidth="1"/>
    <col min="3603" max="3603" width="6.140625" customWidth="1"/>
    <col min="3604" max="3604" width="5.7109375" customWidth="1"/>
    <col min="3605" max="3605" width="7.28515625" customWidth="1"/>
    <col min="3606" max="3606" width="5.85546875" customWidth="1"/>
    <col min="3607" max="3607" width="7.28515625" customWidth="1"/>
    <col min="3608" max="3608" width="5.85546875" customWidth="1"/>
    <col min="3609" max="3609" width="7.28515625" customWidth="1"/>
    <col min="3610" max="3610" width="8.5703125" customWidth="1"/>
    <col min="3611" max="3612" width="0" hidden="1" customWidth="1"/>
    <col min="3614" max="3614" width="3.85546875" customWidth="1"/>
    <col min="3615" max="3615" width="7" customWidth="1"/>
    <col min="3841" max="3841" width="4.140625" customWidth="1"/>
    <col min="3842" max="3842" width="17.5703125" customWidth="1"/>
    <col min="3843" max="3843" width="8.7109375" customWidth="1"/>
    <col min="3844" max="3844" width="20.140625" customWidth="1"/>
    <col min="3845" max="3845" width="17.42578125" customWidth="1"/>
    <col min="3846" max="3846" width="7.5703125" customWidth="1"/>
    <col min="3847" max="3847" width="6.85546875" customWidth="1"/>
    <col min="3848" max="3849" width="6.42578125" customWidth="1"/>
    <col min="3850" max="3850" width="6.5703125" customWidth="1"/>
    <col min="3851" max="3851" width="8.140625" customWidth="1"/>
    <col min="3852" max="3854" width="0" hidden="1" customWidth="1"/>
    <col min="3855" max="3855" width="7.85546875" bestFit="1" customWidth="1"/>
    <col min="3856" max="3856" width="0" hidden="1" customWidth="1"/>
    <col min="3857" max="3857" width="7.28515625" customWidth="1"/>
    <col min="3858" max="3858" width="6.7109375" customWidth="1"/>
    <col min="3859" max="3859" width="6.140625" customWidth="1"/>
    <col min="3860" max="3860" width="5.7109375" customWidth="1"/>
    <col min="3861" max="3861" width="7.28515625" customWidth="1"/>
    <col min="3862" max="3862" width="5.85546875" customWidth="1"/>
    <col min="3863" max="3863" width="7.28515625" customWidth="1"/>
    <col min="3864" max="3864" width="5.85546875" customWidth="1"/>
    <col min="3865" max="3865" width="7.28515625" customWidth="1"/>
    <col min="3866" max="3866" width="8.5703125" customWidth="1"/>
    <col min="3867" max="3868" width="0" hidden="1" customWidth="1"/>
    <col min="3870" max="3870" width="3.85546875" customWidth="1"/>
    <col min="3871" max="3871" width="7" customWidth="1"/>
    <col min="4097" max="4097" width="4.140625" customWidth="1"/>
    <col min="4098" max="4098" width="17.5703125" customWidth="1"/>
    <col min="4099" max="4099" width="8.7109375" customWidth="1"/>
    <col min="4100" max="4100" width="20.140625" customWidth="1"/>
    <col min="4101" max="4101" width="17.42578125" customWidth="1"/>
    <col min="4102" max="4102" width="7.5703125" customWidth="1"/>
    <col min="4103" max="4103" width="6.85546875" customWidth="1"/>
    <col min="4104" max="4105" width="6.42578125" customWidth="1"/>
    <col min="4106" max="4106" width="6.5703125" customWidth="1"/>
    <col min="4107" max="4107" width="8.140625" customWidth="1"/>
    <col min="4108" max="4110" width="0" hidden="1" customWidth="1"/>
    <col min="4111" max="4111" width="7.85546875" bestFit="1" customWidth="1"/>
    <col min="4112" max="4112" width="0" hidden="1" customWidth="1"/>
    <col min="4113" max="4113" width="7.28515625" customWidth="1"/>
    <col min="4114" max="4114" width="6.7109375" customWidth="1"/>
    <col min="4115" max="4115" width="6.140625" customWidth="1"/>
    <col min="4116" max="4116" width="5.7109375" customWidth="1"/>
    <col min="4117" max="4117" width="7.28515625" customWidth="1"/>
    <col min="4118" max="4118" width="5.85546875" customWidth="1"/>
    <col min="4119" max="4119" width="7.28515625" customWidth="1"/>
    <col min="4120" max="4120" width="5.85546875" customWidth="1"/>
    <col min="4121" max="4121" width="7.28515625" customWidth="1"/>
    <col min="4122" max="4122" width="8.5703125" customWidth="1"/>
    <col min="4123" max="4124" width="0" hidden="1" customWidth="1"/>
    <col min="4126" max="4126" width="3.85546875" customWidth="1"/>
    <col min="4127" max="4127" width="7" customWidth="1"/>
    <col min="4353" max="4353" width="4.140625" customWidth="1"/>
    <col min="4354" max="4354" width="17.5703125" customWidth="1"/>
    <col min="4355" max="4355" width="8.7109375" customWidth="1"/>
    <col min="4356" max="4356" width="20.140625" customWidth="1"/>
    <col min="4357" max="4357" width="17.42578125" customWidth="1"/>
    <col min="4358" max="4358" width="7.5703125" customWidth="1"/>
    <col min="4359" max="4359" width="6.85546875" customWidth="1"/>
    <col min="4360" max="4361" width="6.42578125" customWidth="1"/>
    <col min="4362" max="4362" width="6.5703125" customWidth="1"/>
    <col min="4363" max="4363" width="8.140625" customWidth="1"/>
    <col min="4364" max="4366" width="0" hidden="1" customWidth="1"/>
    <col min="4367" max="4367" width="7.85546875" bestFit="1" customWidth="1"/>
    <col min="4368" max="4368" width="0" hidden="1" customWidth="1"/>
    <col min="4369" max="4369" width="7.28515625" customWidth="1"/>
    <col min="4370" max="4370" width="6.7109375" customWidth="1"/>
    <col min="4371" max="4371" width="6.140625" customWidth="1"/>
    <col min="4372" max="4372" width="5.7109375" customWidth="1"/>
    <col min="4373" max="4373" width="7.28515625" customWidth="1"/>
    <col min="4374" max="4374" width="5.85546875" customWidth="1"/>
    <col min="4375" max="4375" width="7.28515625" customWidth="1"/>
    <col min="4376" max="4376" width="5.85546875" customWidth="1"/>
    <col min="4377" max="4377" width="7.28515625" customWidth="1"/>
    <col min="4378" max="4378" width="8.5703125" customWidth="1"/>
    <col min="4379" max="4380" width="0" hidden="1" customWidth="1"/>
    <col min="4382" max="4382" width="3.85546875" customWidth="1"/>
    <col min="4383" max="4383" width="7" customWidth="1"/>
    <col min="4609" max="4609" width="4.140625" customWidth="1"/>
    <col min="4610" max="4610" width="17.5703125" customWidth="1"/>
    <col min="4611" max="4611" width="8.7109375" customWidth="1"/>
    <col min="4612" max="4612" width="20.140625" customWidth="1"/>
    <col min="4613" max="4613" width="17.42578125" customWidth="1"/>
    <col min="4614" max="4614" width="7.5703125" customWidth="1"/>
    <col min="4615" max="4615" width="6.85546875" customWidth="1"/>
    <col min="4616" max="4617" width="6.42578125" customWidth="1"/>
    <col min="4618" max="4618" width="6.5703125" customWidth="1"/>
    <col min="4619" max="4619" width="8.140625" customWidth="1"/>
    <col min="4620" max="4622" width="0" hidden="1" customWidth="1"/>
    <col min="4623" max="4623" width="7.85546875" bestFit="1" customWidth="1"/>
    <col min="4624" max="4624" width="0" hidden="1" customWidth="1"/>
    <col min="4625" max="4625" width="7.28515625" customWidth="1"/>
    <col min="4626" max="4626" width="6.7109375" customWidth="1"/>
    <col min="4627" max="4627" width="6.140625" customWidth="1"/>
    <col min="4628" max="4628" width="5.7109375" customWidth="1"/>
    <col min="4629" max="4629" width="7.28515625" customWidth="1"/>
    <col min="4630" max="4630" width="5.85546875" customWidth="1"/>
    <col min="4631" max="4631" width="7.28515625" customWidth="1"/>
    <col min="4632" max="4632" width="5.85546875" customWidth="1"/>
    <col min="4633" max="4633" width="7.28515625" customWidth="1"/>
    <col min="4634" max="4634" width="8.5703125" customWidth="1"/>
    <col min="4635" max="4636" width="0" hidden="1" customWidth="1"/>
    <col min="4638" max="4638" width="3.85546875" customWidth="1"/>
    <col min="4639" max="4639" width="7" customWidth="1"/>
    <col min="4865" max="4865" width="4.140625" customWidth="1"/>
    <col min="4866" max="4866" width="17.5703125" customWidth="1"/>
    <col min="4867" max="4867" width="8.7109375" customWidth="1"/>
    <col min="4868" max="4868" width="20.140625" customWidth="1"/>
    <col min="4869" max="4869" width="17.42578125" customWidth="1"/>
    <col min="4870" max="4870" width="7.5703125" customWidth="1"/>
    <col min="4871" max="4871" width="6.85546875" customWidth="1"/>
    <col min="4872" max="4873" width="6.42578125" customWidth="1"/>
    <col min="4874" max="4874" width="6.5703125" customWidth="1"/>
    <col min="4875" max="4875" width="8.140625" customWidth="1"/>
    <col min="4876" max="4878" width="0" hidden="1" customWidth="1"/>
    <col min="4879" max="4879" width="7.85546875" bestFit="1" customWidth="1"/>
    <col min="4880" max="4880" width="0" hidden="1" customWidth="1"/>
    <col min="4881" max="4881" width="7.28515625" customWidth="1"/>
    <col min="4882" max="4882" width="6.7109375" customWidth="1"/>
    <col min="4883" max="4883" width="6.140625" customWidth="1"/>
    <col min="4884" max="4884" width="5.7109375" customWidth="1"/>
    <col min="4885" max="4885" width="7.28515625" customWidth="1"/>
    <col min="4886" max="4886" width="5.85546875" customWidth="1"/>
    <col min="4887" max="4887" width="7.28515625" customWidth="1"/>
    <col min="4888" max="4888" width="5.85546875" customWidth="1"/>
    <col min="4889" max="4889" width="7.28515625" customWidth="1"/>
    <col min="4890" max="4890" width="8.5703125" customWidth="1"/>
    <col min="4891" max="4892" width="0" hidden="1" customWidth="1"/>
    <col min="4894" max="4894" width="3.85546875" customWidth="1"/>
    <col min="4895" max="4895" width="7" customWidth="1"/>
    <col min="5121" max="5121" width="4.140625" customWidth="1"/>
    <col min="5122" max="5122" width="17.5703125" customWidth="1"/>
    <col min="5123" max="5123" width="8.7109375" customWidth="1"/>
    <col min="5124" max="5124" width="20.140625" customWidth="1"/>
    <col min="5125" max="5125" width="17.42578125" customWidth="1"/>
    <col min="5126" max="5126" width="7.5703125" customWidth="1"/>
    <col min="5127" max="5127" width="6.85546875" customWidth="1"/>
    <col min="5128" max="5129" width="6.42578125" customWidth="1"/>
    <col min="5130" max="5130" width="6.5703125" customWidth="1"/>
    <col min="5131" max="5131" width="8.140625" customWidth="1"/>
    <col min="5132" max="5134" width="0" hidden="1" customWidth="1"/>
    <col min="5135" max="5135" width="7.85546875" bestFit="1" customWidth="1"/>
    <col min="5136" max="5136" width="0" hidden="1" customWidth="1"/>
    <col min="5137" max="5137" width="7.28515625" customWidth="1"/>
    <col min="5138" max="5138" width="6.7109375" customWidth="1"/>
    <col min="5139" max="5139" width="6.140625" customWidth="1"/>
    <col min="5140" max="5140" width="5.7109375" customWidth="1"/>
    <col min="5141" max="5141" width="7.28515625" customWidth="1"/>
    <col min="5142" max="5142" width="5.85546875" customWidth="1"/>
    <col min="5143" max="5143" width="7.28515625" customWidth="1"/>
    <col min="5144" max="5144" width="5.85546875" customWidth="1"/>
    <col min="5145" max="5145" width="7.28515625" customWidth="1"/>
    <col min="5146" max="5146" width="8.5703125" customWidth="1"/>
    <col min="5147" max="5148" width="0" hidden="1" customWidth="1"/>
    <col min="5150" max="5150" width="3.85546875" customWidth="1"/>
    <col min="5151" max="5151" width="7" customWidth="1"/>
    <col min="5377" max="5377" width="4.140625" customWidth="1"/>
    <col min="5378" max="5378" width="17.5703125" customWidth="1"/>
    <col min="5379" max="5379" width="8.7109375" customWidth="1"/>
    <col min="5380" max="5380" width="20.140625" customWidth="1"/>
    <col min="5381" max="5381" width="17.42578125" customWidth="1"/>
    <col min="5382" max="5382" width="7.5703125" customWidth="1"/>
    <col min="5383" max="5383" width="6.85546875" customWidth="1"/>
    <col min="5384" max="5385" width="6.42578125" customWidth="1"/>
    <col min="5386" max="5386" width="6.5703125" customWidth="1"/>
    <col min="5387" max="5387" width="8.140625" customWidth="1"/>
    <col min="5388" max="5390" width="0" hidden="1" customWidth="1"/>
    <col min="5391" max="5391" width="7.85546875" bestFit="1" customWidth="1"/>
    <col min="5392" max="5392" width="0" hidden="1" customWidth="1"/>
    <col min="5393" max="5393" width="7.28515625" customWidth="1"/>
    <col min="5394" max="5394" width="6.7109375" customWidth="1"/>
    <col min="5395" max="5395" width="6.140625" customWidth="1"/>
    <col min="5396" max="5396" width="5.7109375" customWidth="1"/>
    <col min="5397" max="5397" width="7.28515625" customWidth="1"/>
    <col min="5398" max="5398" width="5.85546875" customWidth="1"/>
    <col min="5399" max="5399" width="7.28515625" customWidth="1"/>
    <col min="5400" max="5400" width="5.85546875" customWidth="1"/>
    <col min="5401" max="5401" width="7.28515625" customWidth="1"/>
    <col min="5402" max="5402" width="8.5703125" customWidth="1"/>
    <col min="5403" max="5404" width="0" hidden="1" customWidth="1"/>
    <col min="5406" max="5406" width="3.85546875" customWidth="1"/>
    <col min="5407" max="5407" width="7" customWidth="1"/>
    <col min="5633" max="5633" width="4.140625" customWidth="1"/>
    <col min="5634" max="5634" width="17.5703125" customWidth="1"/>
    <col min="5635" max="5635" width="8.7109375" customWidth="1"/>
    <col min="5636" max="5636" width="20.140625" customWidth="1"/>
    <col min="5637" max="5637" width="17.42578125" customWidth="1"/>
    <col min="5638" max="5638" width="7.5703125" customWidth="1"/>
    <col min="5639" max="5639" width="6.85546875" customWidth="1"/>
    <col min="5640" max="5641" width="6.42578125" customWidth="1"/>
    <col min="5642" max="5642" width="6.5703125" customWidth="1"/>
    <col min="5643" max="5643" width="8.140625" customWidth="1"/>
    <col min="5644" max="5646" width="0" hidden="1" customWidth="1"/>
    <col min="5647" max="5647" width="7.85546875" bestFit="1" customWidth="1"/>
    <col min="5648" max="5648" width="0" hidden="1" customWidth="1"/>
    <col min="5649" max="5649" width="7.28515625" customWidth="1"/>
    <col min="5650" max="5650" width="6.7109375" customWidth="1"/>
    <col min="5651" max="5651" width="6.140625" customWidth="1"/>
    <col min="5652" max="5652" width="5.7109375" customWidth="1"/>
    <col min="5653" max="5653" width="7.28515625" customWidth="1"/>
    <col min="5654" max="5654" width="5.85546875" customWidth="1"/>
    <col min="5655" max="5655" width="7.28515625" customWidth="1"/>
    <col min="5656" max="5656" width="5.85546875" customWidth="1"/>
    <col min="5657" max="5657" width="7.28515625" customWidth="1"/>
    <col min="5658" max="5658" width="8.5703125" customWidth="1"/>
    <col min="5659" max="5660" width="0" hidden="1" customWidth="1"/>
    <col min="5662" max="5662" width="3.85546875" customWidth="1"/>
    <col min="5663" max="5663" width="7" customWidth="1"/>
    <col min="5889" max="5889" width="4.140625" customWidth="1"/>
    <col min="5890" max="5890" width="17.5703125" customWidth="1"/>
    <col min="5891" max="5891" width="8.7109375" customWidth="1"/>
    <col min="5892" max="5892" width="20.140625" customWidth="1"/>
    <col min="5893" max="5893" width="17.42578125" customWidth="1"/>
    <col min="5894" max="5894" width="7.5703125" customWidth="1"/>
    <col min="5895" max="5895" width="6.85546875" customWidth="1"/>
    <col min="5896" max="5897" width="6.42578125" customWidth="1"/>
    <col min="5898" max="5898" width="6.5703125" customWidth="1"/>
    <col min="5899" max="5899" width="8.140625" customWidth="1"/>
    <col min="5900" max="5902" width="0" hidden="1" customWidth="1"/>
    <col min="5903" max="5903" width="7.85546875" bestFit="1" customWidth="1"/>
    <col min="5904" max="5904" width="0" hidden="1" customWidth="1"/>
    <col min="5905" max="5905" width="7.28515625" customWidth="1"/>
    <col min="5906" max="5906" width="6.7109375" customWidth="1"/>
    <col min="5907" max="5907" width="6.140625" customWidth="1"/>
    <col min="5908" max="5908" width="5.7109375" customWidth="1"/>
    <col min="5909" max="5909" width="7.28515625" customWidth="1"/>
    <col min="5910" max="5910" width="5.85546875" customWidth="1"/>
    <col min="5911" max="5911" width="7.28515625" customWidth="1"/>
    <col min="5912" max="5912" width="5.85546875" customWidth="1"/>
    <col min="5913" max="5913" width="7.28515625" customWidth="1"/>
    <col min="5914" max="5914" width="8.5703125" customWidth="1"/>
    <col min="5915" max="5916" width="0" hidden="1" customWidth="1"/>
    <col min="5918" max="5918" width="3.85546875" customWidth="1"/>
    <col min="5919" max="5919" width="7" customWidth="1"/>
    <col min="6145" max="6145" width="4.140625" customWidth="1"/>
    <col min="6146" max="6146" width="17.5703125" customWidth="1"/>
    <col min="6147" max="6147" width="8.7109375" customWidth="1"/>
    <col min="6148" max="6148" width="20.140625" customWidth="1"/>
    <col min="6149" max="6149" width="17.42578125" customWidth="1"/>
    <col min="6150" max="6150" width="7.5703125" customWidth="1"/>
    <col min="6151" max="6151" width="6.85546875" customWidth="1"/>
    <col min="6152" max="6153" width="6.42578125" customWidth="1"/>
    <col min="6154" max="6154" width="6.5703125" customWidth="1"/>
    <col min="6155" max="6155" width="8.140625" customWidth="1"/>
    <col min="6156" max="6158" width="0" hidden="1" customWidth="1"/>
    <col min="6159" max="6159" width="7.85546875" bestFit="1" customWidth="1"/>
    <col min="6160" max="6160" width="0" hidden="1" customWidth="1"/>
    <col min="6161" max="6161" width="7.28515625" customWidth="1"/>
    <col min="6162" max="6162" width="6.7109375" customWidth="1"/>
    <col min="6163" max="6163" width="6.140625" customWidth="1"/>
    <col min="6164" max="6164" width="5.7109375" customWidth="1"/>
    <col min="6165" max="6165" width="7.28515625" customWidth="1"/>
    <col min="6166" max="6166" width="5.85546875" customWidth="1"/>
    <col min="6167" max="6167" width="7.28515625" customWidth="1"/>
    <col min="6168" max="6168" width="5.85546875" customWidth="1"/>
    <col min="6169" max="6169" width="7.28515625" customWidth="1"/>
    <col min="6170" max="6170" width="8.5703125" customWidth="1"/>
    <col min="6171" max="6172" width="0" hidden="1" customWidth="1"/>
    <col min="6174" max="6174" width="3.85546875" customWidth="1"/>
    <col min="6175" max="6175" width="7" customWidth="1"/>
    <col min="6401" max="6401" width="4.140625" customWidth="1"/>
    <col min="6402" max="6402" width="17.5703125" customWidth="1"/>
    <col min="6403" max="6403" width="8.7109375" customWidth="1"/>
    <col min="6404" max="6404" width="20.140625" customWidth="1"/>
    <col min="6405" max="6405" width="17.42578125" customWidth="1"/>
    <col min="6406" max="6406" width="7.5703125" customWidth="1"/>
    <col min="6407" max="6407" width="6.85546875" customWidth="1"/>
    <col min="6408" max="6409" width="6.42578125" customWidth="1"/>
    <col min="6410" max="6410" width="6.5703125" customWidth="1"/>
    <col min="6411" max="6411" width="8.140625" customWidth="1"/>
    <col min="6412" max="6414" width="0" hidden="1" customWidth="1"/>
    <col min="6415" max="6415" width="7.85546875" bestFit="1" customWidth="1"/>
    <col min="6416" max="6416" width="0" hidden="1" customWidth="1"/>
    <col min="6417" max="6417" width="7.28515625" customWidth="1"/>
    <col min="6418" max="6418" width="6.7109375" customWidth="1"/>
    <col min="6419" max="6419" width="6.140625" customWidth="1"/>
    <col min="6420" max="6420" width="5.7109375" customWidth="1"/>
    <col min="6421" max="6421" width="7.28515625" customWidth="1"/>
    <col min="6422" max="6422" width="5.85546875" customWidth="1"/>
    <col min="6423" max="6423" width="7.28515625" customWidth="1"/>
    <col min="6424" max="6424" width="5.85546875" customWidth="1"/>
    <col min="6425" max="6425" width="7.28515625" customWidth="1"/>
    <col min="6426" max="6426" width="8.5703125" customWidth="1"/>
    <col min="6427" max="6428" width="0" hidden="1" customWidth="1"/>
    <col min="6430" max="6430" width="3.85546875" customWidth="1"/>
    <col min="6431" max="6431" width="7" customWidth="1"/>
    <col min="6657" max="6657" width="4.140625" customWidth="1"/>
    <col min="6658" max="6658" width="17.5703125" customWidth="1"/>
    <col min="6659" max="6659" width="8.7109375" customWidth="1"/>
    <col min="6660" max="6660" width="20.140625" customWidth="1"/>
    <col min="6661" max="6661" width="17.42578125" customWidth="1"/>
    <col min="6662" max="6662" width="7.5703125" customWidth="1"/>
    <col min="6663" max="6663" width="6.85546875" customWidth="1"/>
    <col min="6664" max="6665" width="6.42578125" customWidth="1"/>
    <col min="6666" max="6666" width="6.5703125" customWidth="1"/>
    <col min="6667" max="6667" width="8.140625" customWidth="1"/>
    <col min="6668" max="6670" width="0" hidden="1" customWidth="1"/>
    <col min="6671" max="6671" width="7.85546875" bestFit="1" customWidth="1"/>
    <col min="6672" max="6672" width="0" hidden="1" customWidth="1"/>
    <col min="6673" max="6673" width="7.28515625" customWidth="1"/>
    <col min="6674" max="6674" width="6.7109375" customWidth="1"/>
    <col min="6675" max="6675" width="6.140625" customWidth="1"/>
    <col min="6676" max="6676" width="5.7109375" customWidth="1"/>
    <col min="6677" max="6677" width="7.28515625" customWidth="1"/>
    <col min="6678" max="6678" width="5.85546875" customWidth="1"/>
    <col min="6679" max="6679" width="7.28515625" customWidth="1"/>
    <col min="6680" max="6680" width="5.85546875" customWidth="1"/>
    <col min="6681" max="6681" width="7.28515625" customWidth="1"/>
    <col min="6682" max="6682" width="8.5703125" customWidth="1"/>
    <col min="6683" max="6684" width="0" hidden="1" customWidth="1"/>
    <col min="6686" max="6686" width="3.85546875" customWidth="1"/>
    <col min="6687" max="6687" width="7" customWidth="1"/>
    <col min="6913" max="6913" width="4.140625" customWidth="1"/>
    <col min="6914" max="6914" width="17.5703125" customWidth="1"/>
    <col min="6915" max="6915" width="8.7109375" customWidth="1"/>
    <col min="6916" max="6916" width="20.140625" customWidth="1"/>
    <col min="6917" max="6917" width="17.42578125" customWidth="1"/>
    <col min="6918" max="6918" width="7.5703125" customWidth="1"/>
    <col min="6919" max="6919" width="6.85546875" customWidth="1"/>
    <col min="6920" max="6921" width="6.42578125" customWidth="1"/>
    <col min="6922" max="6922" width="6.5703125" customWidth="1"/>
    <col min="6923" max="6923" width="8.140625" customWidth="1"/>
    <col min="6924" max="6926" width="0" hidden="1" customWidth="1"/>
    <col min="6927" max="6927" width="7.85546875" bestFit="1" customWidth="1"/>
    <col min="6928" max="6928" width="0" hidden="1" customWidth="1"/>
    <col min="6929" max="6929" width="7.28515625" customWidth="1"/>
    <col min="6930" max="6930" width="6.7109375" customWidth="1"/>
    <col min="6931" max="6931" width="6.140625" customWidth="1"/>
    <col min="6932" max="6932" width="5.7109375" customWidth="1"/>
    <col min="6933" max="6933" width="7.28515625" customWidth="1"/>
    <col min="6934" max="6934" width="5.85546875" customWidth="1"/>
    <col min="6935" max="6935" width="7.28515625" customWidth="1"/>
    <col min="6936" max="6936" width="5.85546875" customWidth="1"/>
    <col min="6937" max="6937" width="7.28515625" customWidth="1"/>
    <col min="6938" max="6938" width="8.5703125" customWidth="1"/>
    <col min="6939" max="6940" width="0" hidden="1" customWidth="1"/>
    <col min="6942" max="6942" width="3.85546875" customWidth="1"/>
    <col min="6943" max="6943" width="7" customWidth="1"/>
    <col min="7169" max="7169" width="4.140625" customWidth="1"/>
    <col min="7170" max="7170" width="17.5703125" customWidth="1"/>
    <col min="7171" max="7171" width="8.7109375" customWidth="1"/>
    <col min="7172" max="7172" width="20.140625" customWidth="1"/>
    <col min="7173" max="7173" width="17.42578125" customWidth="1"/>
    <col min="7174" max="7174" width="7.5703125" customWidth="1"/>
    <col min="7175" max="7175" width="6.85546875" customWidth="1"/>
    <col min="7176" max="7177" width="6.42578125" customWidth="1"/>
    <col min="7178" max="7178" width="6.5703125" customWidth="1"/>
    <col min="7179" max="7179" width="8.140625" customWidth="1"/>
    <col min="7180" max="7182" width="0" hidden="1" customWidth="1"/>
    <col min="7183" max="7183" width="7.85546875" bestFit="1" customWidth="1"/>
    <col min="7184" max="7184" width="0" hidden="1" customWidth="1"/>
    <col min="7185" max="7185" width="7.28515625" customWidth="1"/>
    <col min="7186" max="7186" width="6.7109375" customWidth="1"/>
    <col min="7187" max="7187" width="6.140625" customWidth="1"/>
    <col min="7188" max="7188" width="5.7109375" customWidth="1"/>
    <col min="7189" max="7189" width="7.28515625" customWidth="1"/>
    <col min="7190" max="7190" width="5.85546875" customWidth="1"/>
    <col min="7191" max="7191" width="7.28515625" customWidth="1"/>
    <col min="7192" max="7192" width="5.85546875" customWidth="1"/>
    <col min="7193" max="7193" width="7.28515625" customWidth="1"/>
    <col min="7194" max="7194" width="8.5703125" customWidth="1"/>
    <col min="7195" max="7196" width="0" hidden="1" customWidth="1"/>
    <col min="7198" max="7198" width="3.85546875" customWidth="1"/>
    <col min="7199" max="7199" width="7" customWidth="1"/>
    <col min="7425" max="7425" width="4.140625" customWidth="1"/>
    <col min="7426" max="7426" width="17.5703125" customWidth="1"/>
    <col min="7427" max="7427" width="8.7109375" customWidth="1"/>
    <col min="7428" max="7428" width="20.140625" customWidth="1"/>
    <col min="7429" max="7429" width="17.42578125" customWidth="1"/>
    <col min="7430" max="7430" width="7.5703125" customWidth="1"/>
    <col min="7431" max="7431" width="6.85546875" customWidth="1"/>
    <col min="7432" max="7433" width="6.42578125" customWidth="1"/>
    <col min="7434" max="7434" width="6.5703125" customWidth="1"/>
    <col min="7435" max="7435" width="8.140625" customWidth="1"/>
    <col min="7436" max="7438" width="0" hidden="1" customWidth="1"/>
    <col min="7439" max="7439" width="7.85546875" bestFit="1" customWidth="1"/>
    <col min="7440" max="7440" width="0" hidden="1" customWidth="1"/>
    <col min="7441" max="7441" width="7.28515625" customWidth="1"/>
    <col min="7442" max="7442" width="6.7109375" customWidth="1"/>
    <col min="7443" max="7443" width="6.140625" customWidth="1"/>
    <col min="7444" max="7444" width="5.7109375" customWidth="1"/>
    <col min="7445" max="7445" width="7.28515625" customWidth="1"/>
    <col min="7446" max="7446" width="5.85546875" customWidth="1"/>
    <col min="7447" max="7447" width="7.28515625" customWidth="1"/>
    <col min="7448" max="7448" width="5.85546875" customWidth="1"/>
    <col min="7449" max="7449" width="7.28515625" customWidth="1"/>
    <col min="7450" max="7450" width="8.5703125" customWidth="1"/>
    <col min="7451" max="7452" width="0" hidden="1" customWidth="1"/>
    <col min="7454" max="7454" width="3.85546875" customWidth="1"/>
    <col min="7455" max="7455" width="7" customWidth="1"/>
    <col min="7681" max="7681" width="4.140625" customWidth="1"/>
    <col min="7682" max="7682" width="17.5703125" customWidth="1"/>
    <col min="7683" max="7683" width="8.7109375" customWidth="1"/>
    <col min="7684" max="7684" width="20.140625" customWidth="1"/>
    <col min="7685" max="7685" width="17.42578125" customWidth="1"/>
    <col min="7686" max="7686" width="7.5703125" customWidth="1"/>
    <col min="7687" max="7687" width="6.85546875" customWidth="1"/>
    <col min="7688" max="7689" width="6.42578125" customWidth="1"/>
    <col min="7690" max="7690" width="6.5703125" customWidth="1"/>
    <col min="7691" max="7691" width="8.140625" customWidth="1"/>
    <col min="7692" max="7694" width="0" hidden="1" customWidth="1"/>
    <col min="7695" max="7695" width="7.85546875" bestFit="1" customWidth="1"/>
    <col min="7696" max="7696" width="0" hidden="1" customWidth="1"/>
    <col min="7697" max="7697" width="7.28515625" customWidth="1"/>
    <col min="7698" max="7698" width="6.7109375" customWidth="1"/>
    <col min="7699" max="7699" width="6.140625" customWidth="1"/>
    <col min="7700" max="7700" width="5.7109375" customWidth="1"/>
    <col min="7701" max="7701" width="7.28515625" customWidth="1"/>
    <col min="7702" max="7702" width="5.85546875" customWidth="1"/>
    <col min="7703" max="7703" width="7.28515625" customWidth="1"/>
    <col min="7704" max="7704" width="5.85546875" customWidth="1"/>
    <col min="7705" max="7705" width="7.28515625" customWidth="1"/>
    <col min="7706" max="7706" width="8.5703125" customWidth="1"/>
    <col min="7707" max="7708" width="0" hidden="1" customWidth="1"/>
    <col min="7710" max="7710" width="3.85546875" customWidth="1"/>
    <col min="7711" max="7711" width="7" customWidth="1"/>
    <col min="7937" max="7937" width="4.140625" customWidth="1"/>
    <col min="7938" max="7938" width="17.5703125" customWidth="1"/>
    <col min="7939" max="7939" width="8.7109375" customWidth="1"/>
    <col min="7940" max="7940" width="20.140625" customWidth="1"/>
    <col min="7941" max="7941" width="17.42578125" customWidth="1"/>
    <col min="7942" max="7942" width="7.5703125" customWidth="1"/>
    <col min="7943" max="7943" width="6.85546875" customWidth="1"/>
    <col min="7944" max="7945" width="6.42578125" customWidth="1"/>
    <col min="7946" max="7946" width="6.5703125" customWidth="1"/>
    <col min="7947" max="7947" width="8.140625" customWidth="1"/>
    <col min="7948" max="7950" width="0" hidden="1" customWidth="1"/>
    <col min="7951" max="7951" width="7.85546875" bestFit="1" customWidth="1"/>
    <col min="7952" max="7952" width="0" hidden="1" customWidth="1"/>
    <col min="7953" max="7953" width="7.28515625" customWidth="1"/>
    <col min="7954" max="7954" width="6.7109375" customWidth="1"/>
    <col min="7955" max="7955" width="6.140625" customWidth="1"/>
    <col min="7956" max="7956" width="5.7109375" customWidth="1"/>
    <col min="7957" max="7957" width="7.28515625" customWidth="1"/>
    <col min="7958" max="7958" width="5.85546875" customWidth="1"/>
    <col min="7959" max="7959" width="7.28515625" customWidth="1"/>
    <col min="7960" max="7960" width="5.85546875" customWidth="1"/>
    <col min="7961" max="7961" width="7.28515625" customWidth="1"/>
    <col min="7962" max="7962" width="8.5703125" customWidth="1"/>
    <col min="7963" max="7964" width="0" hidden="1" customWidth="1"/>
    <col min="7966" max="7966" width="3.85546875" customWidth="1"/>
    <col min="7967" max="7967" width="7" customWidth="1"/>
    <col min="8193" max="8193" width="4.140625" customWidth="1"/>
    <col min="8194" max="8194" width="17.5703125" customWidth="1"/>
    <col min="8195" max="8195" width="8.7109375" customWidth="1"/>
    <col min="8196" max="8196" width="20.140625" customWidth="1"/>
    <col min="8197" max="8197" width="17.42578125" customWidth="1"/>
    <col min="8198" max="8198" width="7.5703125" customWidth="1"/>
    <col min="8199" max="8199" width="6.85546875" customWidth="1"/>
    <col min="8200" max="8201" width="6.42578125" customWidth="1"/>
    <col min="8202" max="8202" width="6.5703125" customWidth="1"/>
    <col min="8203" max="8203" width="8.140625" customWidth="1"/>
    <col min="8204" max="8206" width="0" hidden="1" customWidth="1"/>
    <col min="8207" max="8207" width="7.85546875" bestFit="1" customWidth="1"/>
    <col min="8208" max="8208" width="0" hidden="1" customWidth="1"/>
    <col min="8209" max="8209" width="7.28515625" customWidth="1"/>
    <col min="8210" max="8210" width="6.7109375" customWidth="1"/>
    <col min="8211" max="8211" width="6.140625" customWidth="1"/>
    <col min="8212" max="8212" width="5.7109375" customWidth="1"/>
    <col min="8213" max="8213" width="7.28515625" customWidth="1"/>
    <col min="8214" max="8214" width="5.85546875" customWidth="1"/>
    <col min="8215" max="8215" width="7.28515625" customWidth="1"/>
    <col min="8216" max="8216" width="5.85546875" customWidth="1"/>
    <col min="8217" max="8217" width="7.28515625" customWidth="1"/>
    <col min="8218" max="8218" width="8.5703125" customWidth="1"/>
    <col min="8219" max="8220" width="0" hidden="1" customWidth="1"/>
    <col min="8222" max="8222" width="3.85546875" customWidth="1"/>
    <col min="8223" max="8223" width="7" customWidth="1"/>
    <col min="8449" max="8449" width="4.140625" customWidth="1"/>
    <col min="8450" max="8450" width="17.5703125" customWidth="1"/>
    <col min="8451" max="8451" width="8.7109375" customWidth="1"/>
    <col min="8452" max="8452" width="20.140625" customWidth="1"/>
    <col min="8453" max="8453" width="17.42578125" customWidth="1"/>
    <col min="8454" max="8454" width="7.5703125" customWidth="1"/>
    <col min="8455" max="8455" width="6.85546875" customWidth="1"/>
    <col min="8456" max="8457" width="6.42578125" customWidth="1"/>
    <col min="8458" max="8458" width="6.5703125" customWidth="1"/>
    <col min="8459" max="8459" width="8.140625" customWidth="1"/>
    <col min="8460" max="8462" width="0" hidden="1" customWidth="1"/>
    <col min="8463" max="8463" width="7.85546875" bestFit="1" customWidth="1"/>
    <col min="8464" max="8464" width="0" hidden="1" customWidth="1"/>
    <col min="8465" max="8465" width="7.28515625" customWidth="1"/>
    <col min="8466" max="8466" width="6.7109375" customWidth="1"/>
    <col min="8467" max="8467" width="6.140625" customWidth="1"/>
    <col min="8468" max="8468" width="5.7109375" customWidth="1"/>
    <col min="8469" max="8469" width="7.28515625" customWidth="1"/>
    <col min="8470" max="8470" width="5.85546875" customWidth="1"/>
    <col min="8471" max="8471" width="7.28515625" customWidth="1"/>
    <col min="8472" max="8472" width="5.85546875" customWidth="1"/>
    <col min="8473" max="8473" width="7.28515625" customWidth="1"/>
    <col min="8474" max="8474" width="8.5703125" customWidth="1"/>
    <col min="8475" max="8476" width="0" hidden="1" customWidth="1"/>
    <col min="8478" max="8478" width="3.85546875" customWidth="1"/>
    <col min="8479" max="8479" width="7" customWidth="1"/>
    <col min="8705" max="8705" width="4.140625" customWidth="1"/>
    <col min="8706" max="8706" width="17.5703125" customWidth="1"/>
    <col min="8707" max="8707" width="8.7109375" customWidth="1"/>
    <col min="8708" max="8708" width="20.140625" customWidth="1"/>
    <col min="8709" max="8709" width="17.42578125" customWidth="1"/>
    <col min="8710" max="8710" width="7.5703125" customWidth="1"/>
    <col min="8711" max="8711" width="6.85546875" customWidth="1"/>
    <col min="8712" max="8713" width="6.42578125" customWidth="1"/>
    <col min="8714" max="8714" width="6.5703125" customWidth="1"/>
    <col min="8715" max="8715" width="8.140625" customWidth="1"/>
    <col min="8716" max="8718" width="0" hidden="1" customWidth="1"/>
    <col min="8719" max="8719" width="7.85546875" bestFit="1" customWidth="1"/>
    <col min="8720" max="8720" width="0" hidden="1" customWidth="1"/>
    <col min="8721" max="8721" width="7.28515625" customWidth="1"/>
    <col min="8722" max="8722" width="6.7109375" customWidth="1"/>
    <col min="8723" max="8723" width="6.140625" customWidth="1"/>
    <col min="8724" max="8724" width="5.7109375" customWidth="1"/>
    <col min="8725" max="8725" width="7.28515625" customWidth="1"/>
    <col min="8726" max="8726" width="5.85546875" customWidth="1"/>
    <col min="8727" max="8727" width="7.28515625" customWidth="1"/>
    <col min="8728" max="8728" width="5.85546875" customWidth="1"/>
    <col min="8729" max="8729" width="7.28515625" customWidth="1"/>
    <col min="8730" max="8730" width="8.5703125" customWidth="1"/>
    <col min="8731" max="8732" width="0" hidden="1" customWidth="1"/>
    <col min="8734" max="8734" width="3.85546875" customWidth="1"/>
    <col min="8735" max="8735" width="7" customWidth="1"/>
    <col min="8961" max="8961" width="4.140625" customWidth="1"/>
    <col min="8962" max="8962" width="17.5703125" customWidth="1"/>
    <col min="8963" max="8963" width="8.7109375" customWidth="1"/>
    <col min="8964" max="8964" width="20.140625" customWidth="1"/>
    <col min="8965" max="8965" width="17.42578125" customWidth="1"/>
    <col min="8966" max="8966" width="7.5703125" customWidth="1"/>
    <col min="8967" max="8967" width="6.85546875" customWidth="1"/>
    <col min="8968" max="8969" width="6.42578125" customWidth="1"/>
    <col min="8970" max="8970" width="6.5703125" customWidth="1"/>
    <col min="8971" max="8971" width="8.140625" customWidth="1"/>
    <col min="8972" max="8974" width="0" hidden="1" customWidth="1"/>
    <col min="8975" max="8975" width="7.85546875" bestFit="1" customWidth="1"/>
    <col min="8976" max="8976" width="0" hidden="1" customWidth="1"/>
    <col min="8977" max="8977" width="7.28515625" customWidth="1"/>
    <col min="8978" max="8978" width="6.7109375" customWidth="1"/>
    <col min="8979" max="8979" width="6.140625" customWidth="1"/>
    <col min="8980" max="8980" width="5.7109375" customWidth="1"/>
    <col min="8981" max="8981" width="7.28515625" customWidth="1"/>
    <col min="8982" max="8982" width="5.85546875" customWidth="1"/>
    <col min="8983" max="8983" width="7.28515625" customWidth="1"/>
    <col min="8984" max="8984" width="5.85546875" customWidth="1"/>
    <col min="8985" max="8985" width="7.28515625" customWidth="1"/>
    <col min="8986" max="8986" width="8.5703125" customWidth="1"/>
    <col min="8987" max="8988" width="0" hidden="1" customWidth="1"/>
    <col min="8990" max="8990" width="3.85546875" customWidth="1"/>
    <col min="8991" max="8991" width="7" customWidth="1"/>
    <col min="9217" max="9217" width="4.140625" customWidth="1"/>
    <col min="9218" max="9218" width="17.5703125" customWidth="1"/>
    <col min="9219" max="9219" width="8.7109375" customWidth="1"/>
    <col min="9220" max="9220" width="20.140625" customWidth="1"/>
    <col min="9221" max="9221" width="17.42578125" customWidth="1"/>
    <col min="9222" max="9222" width="7.5703125" customWidth="1"/>
    <col min="9223" max="9223" width="6.85546875" customWidth="1"/>
    <col min="9224" max="9225" width="6.42578125" customWidth="1"/>
    <col min="9226" max="9226" width="6.5703125" customWidth="1"/>
    <col min="9227" max="9227" width="8.140625" customWidth="1"/>
    <col min="9228" max="9230" width="0" hidden="1" customWidth="1"/>
    <col min="9231" max="9231" width="7.85546875" bestFit="1" customWidth="1"/>
    <col min="9232" max="9232" width="0" hidden="1" customWidth="1"/>
    <col min="9233" max="9233" width="7.28515625" customWidth="1"/>
    <col min="9234" max="9234" width="6.7109375" customWidth="1"/>
    <col min="9235" max="9235" width="6.140625" customWidth="1"/>
    <col min="9236" max="9236" width="5.7109375" customWidth="1"/>
    <col min="9237" max="9237" width="7.28515625" customWidth="1"/>
    <col min="9238" max="9238" width="5.85546875" customWidth="1"/>
    <col min="9239" max="9239" width="7.28515625" customWidth="1"/>
    <col min="9240" max="9240" width="5.85546875" customWidth="1"/>
    <col min="9241" max="9241" width="7.28515625" customWidth="1"/>
    <col min="9242" max="9242" width="8.5703125" customWidth="1"/>
    <col min="9243" max="9244" width="0" hidden="1" customWidth="1"/>
    <col min="9246" max="9246" width="3.85546875" customWidth="1"/>
    <col min="9247" max="9247" width="7" customWidth="1"/>
    <col min="9473" max="9473" width="4.140625" customWidth="1"/>
    <col min="9474" max="9474" width="17.5703125" customWidth="1"/>
    <col min="9475" max="9475" width="8.7109375" customWidth="1"/>
    <col min="9476" max="9476" width="20.140625" customWidth="1"/>
    <col min="9477" max="9477" width="17.42578125" customWidth="1"/>
    <col min="9478" max="9478" width="7.5703125" customWidth="1"/>
    <col min="9479" max="9479" width="6.85546875" customWidth="1"/>
    <col min="9480" max="9481" width="6.42578125" customWidth="1"/>
    <col min="9482" max="9482" width="6.5703125" customWidth="1"/>
    <col min="9483" max="9483" width="8.140625" customWidth="1"/>
    <col min="9484" max="9486" width="0" hidden="1" customWidth="1"/>
    <col min="9487" max="9487" width="7.85546875" bestFit="1" customWidth="1"/>
    <col min="9488" max="9488" width="0" hidden="1" customWidth="1"/>
    <col min="9489" max="9489" width="7.28515625" customWidth="1"/>
    <col min="9490" max="9490" width="6.7109375" customWidth="1"/>
    <col min="9491" max="9491" width="6.140625" customWidth="1"/>
    <col min="9492" max="9492" width="5.7109375" customWidth="1"/>
    <col min="9493" max="9493" width="7.28515625" customWidth="1"/>
    <col min="9494" max="9494" width="5.85546875" customWidth="1"/>
    <col min="9495" max="9495" width="7.28515625" customWidth="1"/>
    <col min="9496" max="9496" width="5.85546875" customWidth="1"/>
    <col min="9497" max="9497" width="7.28515625" customWidth="1"/>
    <col min="9498" max="9498" width="8.5703125" customWidth="1"/>
    <col min="9499" max="9500" width="0" hidden="1" customWidth="1"/>
    <col min="9502" max="9502" width="3.85546875" customWidth="1"/>
    <col min="9503" max="9503" width="7" customWidth="1"/>
    <col min="9729" max="9729" width="4.140625" customWidth="1"/>
    <col min="9730" max="9730" width="17.5703125" customWidth="1"/>
    <col min="9731" max="9731" width="8.7109375" customWidth="1"/>
    <col min="9732" max="9732" width="20.140625" customWidth="1"/>
    <col min="9733" max="9733" width="17.42578125" customWidth="1"/>
    <col min="9734" max="9734" width="7.5703125" customWidth="1"/>
    <col min="9735" max="9735" width="6.85546875" customWidth="1"/>
    <col min="9736" max="9737" width="6.42578125" customWidth="1"/>
    <col min="9738" max="9738" width="6.5703125" customWidth="1"/>
    <col min="9739" max="9739" width="8.140625" customWidth="1"/>
    <col min="9740" max="9742" width="0" hidden="1" customWidth="1"/>
    <col min="9743" max="9743" width="7.85546875" bestFit="1" customWidth="1"/>
    <col min="9744" max="9744" width="0" hidden="1" customWidth="1"/>
    <col min="9745" max="9745" width="7.28515625" customWidth="1"/>
    <col min="9746" max="9746" width="6.7109375" customWidth="1"/>
    <col min="9747" max="9747" width="6.140625" customWidth="1"/>
    <col min="9748" max="9748" width="5.7109375" customWidth="1"/>
    <col min="9749" max="9749" width="7.28515625" customWidth="1"/>
    <col min="9750" max="9750" width="5.85546875" customWidth="1"/>
    <col min="9751" max="9751" width="7.28515625" customWidth="1"/>
    <col min="9752" max="9752" width="5.85546875" customWidth="1"/>
    <col min="9753" max="9753" width="7.28515625" customWidth="1"/>
    <col min="9754" max="9754" width="8.5703125" customWidth="1"/>
    <col min="9755" max="9756" width="0" hidden="1" customWidth="1"/>
    <col min="9758" max="9758" width="3.85546875" customWidth="1"/>
    <col min="9759" max="9759" width="7" customWidth="1"/>
    <col min="9985" max="9985" width="4.140625" customWidth="1"/>
    <col min="9986" max="9986" width="17.5703125" customWidth="1"/>
    <col min="9987" max="9987" width="8.7109375" customWidth="1"/>
    <col min="9988" max="9988" width="20.140625" customWidth="1"/>
    <col min="9989" max="9989" width="17.42578125" customWidth="1"/>
    <col min="9990" max="9990" width="7.5703125" customWidth="1"/>
    <col min="9991" max="9991" width="6.85546875" customWidth="1"/>
    <col min="9992" max="9993" width="6.42578125" customWidth="1"/>
    <col min="9994" max="9994" width="6.5703125" customWidth="1"/>
    <col min="9995" max="9995" width="8.140625" customWidth="1"/>
    <col min="9996" max="9998" width="0" hidden="1" customWidth="1"/>
    <col min="9999" max="9999" width="7.85546875" bestFit="1" customWidth="1"/>
    <col min="10000" max="10000" width="0" hidden="1" customWidth="1"/>
    <col min="10001" max="10001" width="7.28515625" customWidth="1"/>
    <col min="10002" max="10002" width="6.7109375" customWidth="1"/>
    <col min="10003" max="10003" width="6.140625" customWidth="1"/>
    <col min="10004" max="10004" width="5.7109375" customWidth="1"/>
    <col min="10005" max="10005" width="7.28515625" customWidth="1"/>
    <col min="10006" max="10006" width="5.85546875" customWidth="1"/>
    <col min="10007" max="10007" width="7.28515625" customWidth="1"/>
    <col min="10008" max="10008" width="5.85546875" customWidth="1"/>
    <col min="10009" max="10009" width="7.28515625" customWidth="1"/>
    <col min="10010" max="10010" width="8.5703125" customWidth="1"/>
    <col min="10011" max="10012" width="0" hidden="1" customWidth="1"/>
    <col min="10014" max="10014" width="3.85546875" customWidth="1"/>
    <col min="10015" max="10015" width="7" customWidth="1"/>
    <col min="10241" max="10241" width="4.140625" customWidth="1"/>
    <col min="10242" max="10242" width="17.5703125" customWidth="1"/>
    <col min="10243" max="10243" width="8.7109375" customWidth="1"/>
    <col min="10244" max="10244" width="20.140625" customWidth="1"/>
    <col min="10245" max="10245" width="17.42578125" customWidth="1"/>
    <col min="10246" max="10246" width="7.5703125" customWidth="1"/>
    <col min="10247" max="10247" width="6.85546875" customWidth="1"/>
    <col min="10248" max="10249" width="6.42578125" customWidth="1"/>
    <col min="10250" max="10250" width="6.5703125" customWidth="1"/>
    <col min="10251" max="10251" width="8.140625" customWidth="1"/>
    <col min="10252" max="10254" width="0" hidden="1" customWidth="1"/>
    <col min="10255" max="10255" width="7.85546875" bestFit="1" customWidth="1"/>
    <col min="10256" max="10256" width="0" hidden="1" customWidth="1"/>
    <col min="10257" max="10257" width="7.28515625" customWidth="1"/>
    <col min="10258" max="10258" width="6.7109375" customWidth="1"/>
    <col min="10259" max="10259" width="6.140625" customWidth="1"/>
    <col min="10260" max="10260" width="5.7109375" customWidth="1"/>
    <col min="10261" max="10261" width="7.28515625" customWidth="1"/>
    <col min="10262" max="10262" width="5.85546875" customWidth="1"/>
    <col min="10263" max="10263" width="7.28515625" customWidth="1"/>
    <col min="10264" max="10264" width="5.85546875" customWidth="1"/>
    <col min="10265" max="10265" width="7.28515625" customWidth="1"/>
    <col min="10266" max="10266" width="8.5703125" customWidth="1"/>
    <col min="10267" max="10268" width="0" hidden="1" customWidth="1"/>
    <col min="10270" max="10270" width="3.85546875" customWidth="1"/>
    <col min="10271" max="10271" width="7" customWidth="1"/>
    <col min="10497" max="10497" width="4.140625" customWidth="1"/>
    <col min="10498" max="10498" width="17.5703125" customWidth="1"/>
    <col min="10499" max="10499" width="8.7109375" customWidth="1"/>
    <col min="10500" max="10500" width="20.140625" customWidth="1"/>
    <col min="10501" max="10501" width="17.42578125" customWidth="1"/>
    <col min="10502" max="10502" width="7.5703125" customWidth="1"/>
    <col min="10503" max="10503" width="6.85546875" customWidth="1"/>
    <col min="10504" max="10505" width="6.42578125" customWidth="1"/>
    <col min="10506" max="10506" width="6.5703125" customWidth="1"/>
    <col min="10507" max="10507" width="8.140625" customWidth="1"/>
    <col min="10508" max="10510" width="0" hidden="1" customWidth="1"/>
    <col min="10511" max="10511" width="7.85546875" bestFit="1" customWidth="1"/>
    <col min="10512" max="10512" width="0" hidden="1" customWidth="1"/>
    <col min="10513" max="10513" width="7.28515625" customWidth="1"/>
    <col min="10514" max="10514" width="6.7109375" customWidth="1"/>
    <col min="10515" max="10515" width="6.140625" customWidth="1"/>
    <col min="10516" max="10516" width="5.7109375" customWidth="1"/>
    <col min="10517" max="10517" width="7.28515625" customWidth="1"/>
    <col min="10518" max="10518" width="5.85546875" customWidth="1"/>
    <col min="10519" max="10519" width="7.28515625" customWidth="1"/>
    <col min="10520" max="10520" width="5.85546875" customWidth="1"/>
    <col min="10521" max="10521" width="7.28515625" customWidth="1"/>
    <col min="10522" max="10522" width="8.5703125" customWidth="1"/>
    <col min="10523" max="10524" width="0" hidden="1" customWidth="1"/>
    <col min="10526" max="10526" width="3.85546875" customWidth="1"/>
    <col min="10527" max="10527" width="7" customWidth="1"/>
    <col min="10753" max="10753" width="4.140625" customWidth="1"/>
    <col min="10754" max="10754" width="17.5703125" customWidth="1"/>
    <col min="10755" max="10755" width="8.7109375" customWidth="1"/>
    <col min="10756" max="10756" width="20.140625" customWidth="1"/>
    <col min="10757" max="10757" width="17.42578125" customWidth="1"/>
    <col min="10758" max="10758" width="7.5703125" customWidth="1"/>
    <col min="10759" max="10759" width="6.85546875" customWidth="1"/>
    <col min="10760" max="10761" width="6.42578125" customWidth="1"/>
    <col min="10762" max="10762" width="6.5703125" customWidth="1"/>
    <col min="10763" max="10763" width="8.140625" customWidth="1"/>
    <col min="10764" max="10766" width="0" hidden="1" customWidth="1"/>
    <col min="10767" max="10767" width="7.85546875" bestFit="1" customWidth="1"/>
    <col min="10768" max="10768" width="0" hidden="1" customWidth="1"/>
    <col min="10769" max="10769" width="7.28515625" customWidth="1"/>
    <col min="10770" max="10770" width="6.7109375" customWidth="1"/>
    <col min="10771" max="10771" width="6.140625" customWidth="1"/>
    <col min="10772" max="10772" width="5.7109375" customWidth="1"/>
    <col min="10773" max="10773" width="7.28515625" customWidth="1"/>
    <col min="10774" max="10774" width="5.85546875" customWidth="1"/>
    <col min="10775" max="10775" width="7.28515625" customWidth="1"/>
    <col min="10776" max="10776" width="5.85546875" customWidth="1"/>
    <col min="10777" max="10777" width="7.28515625" customWidth="1"/>
    <col min="10778" max="10778" width="8.5703125" customWidth="1"/>
    <col min="10779" max="10780" width="0" hidden="1" customWidth="1"/>
    <col min="10782" max="10782" width="3.85546875" customWidth="1"/>
    <col min="10783" max="10783" width="7" customWidth="1"/>
    <col min="11009" max="11009" width="4.140625" customWidth="1"/>
    <col min="11010" max="11010" width="17.5703125" customWidth="1"/>
    <col min="11011" max="11011" width="8.7109375" customWidth="1"/>
    <col min="11012" max="11012" width="20.140625" customWidth="1"/>
    <col min="11013" max="11013" width="17.42578125" customWidth="1"/>
    <col min="11014" max="11014" width="7.5703125" customWidth="1"/>
    <col min="11015" max="11015" width="6.85546875" customWidth="1"/>
    <col min="11016" max="11017" width="6.42578125" customWidth="1"/>
    <col min="11018" max="11018" width="6.5703125" customWidth="1"/>
    <col min="11019" max="11019" width="8.140625" customWidth="1"/>
    <col min="11020" max="11022" width="0" hidden="1" customWidth="1"/>
    <col min="11023" max="11023" width="7.85546875" bestFit="1" customWidth="1"/>
    <col min="11024" max="11024" width="0" hidden="1" customWidth="1"/>
    <col min="11025" max="11025" width="7.28515625" customWidth="1"/>
    <col min="11026" max="11026" width="6.7109375" customWidth="1"/>
    <col min="11027" max="11027" width="6.140625" customWidth="1"/>
    <col min="11028" max="11028" width="5.7109375" customWidth="1"/>
    <col min="11029" max="11029" width="7.28515625" customWidth="1"/>
    <col min="11030" max="11030" width="5.85546875" customWidth="1"/>
    <col min="11031" max="11031" width="7.28515625" customWidth="1"/>
    <col min="11032" max="11032" width="5.85546875" customWidth="1"/>
    <col min="11033" max="11033" width="7.28515625" customWidth="1"/>
    <col min="11034" max="11034" width="8.5703125" customWidth="1"/>
    <col min="11035" max="11036" width="0" hidden="1" customWidth="1"/>
    <col min="11038" max="11038" width="3.85546875" customWidth="1"/>
    <col min="11039" max="11039" width="7" customWidth="1"/>
    <col min="11265" max="11265" width="4.140625" customWidth="1"/>
    <col min="11266" max="11266" width="17.5703125" customWidth="1"/>
    <col min="11267" max="11267" width="8.7109375" customWidth="1"/>
    <col min="11268" max="11268" width="20.140625" customWidth="1"/>
    <col min="11269" max="11269" width="17.42578125" customWidth="1"/>
    <col min="11270" max="11270" width="7.5703125" customWidth="1"/>
    <col min="11271" max="11271" width="6.85546875" customWidth="1"/>
    <col min="11272" max="11273" width="6.42578125" customWidth="1"/>
    <col min="11274" max="11274" width="6.5703125" customWidth="1"/>
    <col min="11275" max="11275" width="8.140625" customWidth="1"/>
    <col min="11276" max="11278" width="0" hidden="1" customWidth="1"/>
    <col min="11279" max="11279" width="7.85546875" bestFit="1" customWidth="1"/>
    <col min="11280" max="11280" width="0" hidden="1" customWidth="1"/>
    <col min="11281" max="11281" width="7.28515625" customWidth="1"/>
    <col min="11282" max="11282" width="6.7109375" customWidth="1"/>
    <col min="11283" max="11283" width="6.140625" customWidth="1"/>
    <col min="11284" max="11284" width="5.7109375" customWidth="1"/>
    <col min="11285" max="11285" width="7.28515625" customWidth="1"/>
    <col min="11286" max="11286" width="5.85546875" customWidth="1"/>
    <col min="11287" max="11287" width="7.28515625" customWidth="1"/>
    <col min="11288" max="11288" width="5.85546875" customWidth="1"/>
    <col min="11289" max="11289" width="7.28515625" customWidth="1"/>
    <col min="11290" max="11290" width="8.5703125" customWidth="1"/>
    <col min="11291" max="11292" width="0" hidden="1" customWidth="1"/>
    <col min="11294" max="11294" width="3.85546875" customWidth="1"/>
    <col min="11295" max="11295" width="7" customWidth="1"/>
    <col min="11521" max="11521" width="4.140625" customWidth="1"/>
    <col min="11522" max="11522" width="17.5703125" customWidth="1"/>
    <col min="11523" max="11523" width="8.7109375" customWidth="1"/>
    <col min="11524" max="11524" width="20.140625" customWidth="1"/>
    <col min="11525" max="11525" width="17.42578125" customWidth="1"/>
    <col min="11526" max="11526" width="7.5703125" customWidth="1"/>
    <col min="11527" max="11527" width="6.85546875" customWidth="1"/>
    <col min="11528" max="11529" width="6.42578125" customWidth="1"/>
    <col min="11530" max="11530" width="6.5703125" customWidth="1"/>
    <col min="11531" max="11531" width="8.140625" customWidth="1"/>
    <col min="11532" max="11534" width="0" hidden="1" customWidth="1"/>
    <col min="11535" max="11535" width="7.85546875" bestFit="1" customWidth="1"/>
    <col min="11536" max="11536" width="0" hidden="1" customWidth="1"/>
    <col min="11537" max="11537" width="7.28515625" customWidth="1"/>
    <col min="11538" max="11538" width="6.7109375" customWidth="1"/>
    <col min="11539" max="11539" width="6.140625" customWidth="1"/>
    <col min="11540" max="11540" width="5.7109375" customWidth="1"/>
    <col min="11541" max="11541" width="7.28515625" customWidth="1"/>
    <col min="11542" max="11542" width="5.85546875" customWidth="1"/>
    <col min="11543" max="11543" width="7.28515625" customWidth="1"/>
    <col min="11544" max="11544" width="5.85546875" customWidth="1"/>
    <col min="11545" max="11545" width="7.28515625" customWidth="1"/>
    <col min="11546" max="11546" width="8.5703125" customWidth="1"/>
    <col min="11547" max="11548" width="0" hidden="1" customWidth="1"/>
    <col min="11550" max="11550" width="3.85546875" customWidth="1"/>
    <col min="11551" max="11551" width="7" customWidth="1"/>
    <col min="11777" max="11777" width="4.140625" customWidth="1"/>
    <col min="11778" max="11778" width="17.5703125" customWidth="1"/>
    <col min="11779" max="11779" width="8.7109375" customWidth="1"/>
    <col min="11780" max="11780" width="20.140625" customWidth="1"/>
    <col min="11781" max="11781" width="17.42578125" customWidth="1"/>
    <col min="11782" max="11782" width="7.5703125" customWidth="1"/>
    <col min="11783" max="11783" width="6.85546875" customWidth="1"/>
    <col min="11784" max="11785" width="6.42578125" customWidth="1"/>
    <col min="11786" max="11786" width="6.5703125" customWidth="1"/>
    <col min="11787" max="11787" width="8.140625" customWidth="1"/>
    <col min="11788" max="11790" width="0" hidden="1" customWidth="1"/>
    <col min="11791" max="11791" width="7.85546875" bestFit="1" customWidth="1"/>
    <col min="11792" max="11792" width="0" hidden="1" customWidth="1"/>
    <col min="11793" max="11793" width="7.28515625" customWidth="1"/>
    <col min="11794" max="11794" width="6.7109375" customWidth="1"/>
    <col min="11795" max="11795" width="6.140625" customWidth="1"/>
    <col min="11796" max="11796" width="5.7109375" customWidth="1"/>
    <col min="11797" max="11797" width="7.28515625" customWidth="1"/>
    <col min="11798" max="11798" width="5.85546875" customWidth="1"/>
    <col min="11799" max="11799" width="7.28515625" customWidth="1"/>
    <col min="11800" max="11800" width="5.85546875" customWidth="1"/>
    <col min="11801" max="11801" width="7.28515625" customWidth="1"/>
    <col min="11802" max="11802" width="8.5703125" customWidth="1"/>
    <col min="11803" max="11804" width="0" hidden="1" customWidth="1"/>
    <col min="11806" max="11806" width="3.85546875" customWidth="1"/>
    <col min="11807" max="11807" width="7" customWidth="1"/>
    <col min="12033" max="12033" width="4.140625" customWidth="1"/>
    <col min="12034" max="12034" width="17.5703125" customWidth="1"/>
    <col min="12035" max="12035" width="8.7109375" customWidth="1"/>
    <col min="12036" max="12036" width="20.140625" customWidth="1"/>
    <col min="12037" max="12037" width="17.42578125" customWidth="1"/>
    <col min="12038" max="12038" width="7.5703125" customWidth="1"/>
    <col min="12039" max="12039" width="6.85546875" customWidth="1"/>
    <col min="12040" max="12041" width="6.42578125" customWidth="1"/>
    <col min="12042" max="12042" width="6.5703125" customWidth="1"/>
    <col min="12043" max="12043" width="8.140625" customWidth="1"/>
    <col min="12044" max="12046" width="0" hidden="1" customWidth="1"/>
    <col min="12047" max="12047" width="7.85546875" bestFit="1" customWidth="1"/>
    <col min="12048" max="12048" width="0" hidden="1" customWidth="1"/>
    <col min="12049" max="12049" width="7.28515625" customWidth="1"/>
    <col min="12050" max="12050" width="6.7109375" customWidth="1"/>
    <col min="12051" max="12051" width="6.140625" customWidth="1"/>
    <col min="12052" max="12052" width="5.7109375" customWidth="1"/>
    <col min="12053" max="12053" width="7.28515625" customWidth="1"/>
    <col min="12054" max="12054" width="5.85546875" customWidth="1"/>
    <col min="12055" max="12055" width="7.28515625" customWidth="1"/>
    <col min="12056" max="12056" width="5.85546875" customWidth="1"/>
    <col min="12057" max="12057" width="7.28515625" customWidth="1"/>
    <col min="12058" max="12058" width="8.5703125" customWidth="1"/>
    <col min="12059" max="12060" width="0" hidden="1" customWidth="1"/>
    <col min="12062" max="12062" width="3.85546875" customWidth="1"/>
    <col min="12063" max="12063" width="7" customWidth="1"/>
    <col min="12289" max="12289" width="4.140625" customWidth="1"/>
    <col min="12290" max="12290" width="17.5703125" customWidth="1"/>
    <col min="12291" max="12291" width="8.7109375" customWidth="1"/>
    <col min="12292" max="12292" width="20.140625" customWidth="1"/>
    <col min="12293" max="12293" width="17.42578125" customWidth="1"/>
    <col min="12294" max="12294" width="7.5703125" customWidth="1"/>
    <col min="12295" max="12295" width="6.85546875" customWidth="1"/>
    <col min="12296" max="12297" width="6.42578125" customWidth="1"/>
    <col min="12298" max="12298" width="6.5703125" customWidth="1"/>
    <col min="12299" max="12299" width="8.140625" customWidth="1"/>
    <col min="12300" max="12302" width="0" hidden="1" customWidth="1"/>
    <col min="12303" max="12303" width="7.85546875" bestFit="1" customWidth="1"/>
    <col min="12304" max="12304" width="0" hidden="1" customWidth="1"/>
    <col min="12305" max="12305" width="7.28515625" customWidth="1"/>
    <col min="12306" max="12306" width="6.7109375" customWidth="1"/>
    <col min="12307" max="12307" width="6.140625" customWidth="1"/>
    <col min="12308" max="12308" width="5.7109375" customWidth="1"/>
    <col min="12309" max="12309" width="7.28515625" customWidth="1"/>
    <col min="12310" max="12310" width="5.85546875" customWidth="1"/>
    <col min="12311" max="12311" width="7.28515625" customWidth="1"/>
    <col min="12312" max="12312" width="5.85546875" customWidth="1"/>
    <col min="12313" max="12313" width="7.28515625" customWidth="1"/>
    <col min="12314" max="12314" width="8.5703125" customWidth="1"/>
    <col min="12315" max="12316" width="0" hidden="1" customWidth="1"/>
    <col min="12318" max="12318" width="3.85546875" customWidth="1"/>
    <col min="12319" max="12319" width="7" customWidth="1"/>
    <col min="12545" max="12545" width="4.140625" customWidth="1"/>
    <col min="12546" max="12546" width="17.5703125" customWidth="1"/>
    <col min="12547" max="12547" width="8.7109375" customWidth="1"/>
    <col min="12548" max="12548" width="20.140625" customWidth="1"/>
    <col min="12549" max="12549" width="17.42578125" customWidth="1"/>
    <col min="12550" max="12550" width="7.5703125" customWidth="1"/>
    <col min="12551" max="12551" width="6.85546875" customWidth="1"/>
    <col min="12552" max="12553" width="6.42578125" customWidth="1"/>
    <col min="12554" max="12554" width="6.5703125" customWidth="1"/>
    <col min="12555" max="12555" width="8.140625" customWidth="1"/>
    <col min="12556" max="12558" width="0" hidden="1" customWidth="1"/>
    <col min="12559" max="12559" width="7.85546875" bestFit="1" customWidth="1"/>
    <col min="12560" max="12560" width="0" hidden="1" customWidth="1"/>
    <col min="12561" max="12561" width="7.28515625" customWidth="1"/>
    <col min="12562" max="12562" width="6.7109375" customWidth="1"/>
    <col min="12563" max="12563" width="6.140625" customWidth="1"/>
    <col min="12564" max="12564" width="5.7109375" customWidth="1"/>
    <col min="12565" max="12565" width="7.28515625" customWidth="1"/>
    <col min="12566" max="12566" width="5.85546875" customWidth="1"/>
    <col min="12567" max="12567" width="7.28515625" customWidth="1"/>
    <col min="12568" max="12568" width="5.85546875" customWidth="1"/>
    <col min="12569" max="12569" width="7.28515625" customWidth="1"/>
    <col min="12570" max="12570" width="8.5703125" customWidth="1"/>
    <col min="12571" max="12572" width="0" hidden="1" customWidth="1"/>
    <col min="12574" max="12574" width="3.85546875" customWidth="1"/>
    <col min="12575" max="12575" width="7" customWidth="1"/>
    <col min="12801" max="12801" width="4.140625" customWidth="1"/>
    <col min="12802" max="12802" width="17.5703125" customWidth="1"/>
    <col min="12803" max="12803" width="8.7109375" customWidth="1"/>
    <col min="12804" max="12804" width="20.140625" customWidth="1"/>
    <col min="12805" max="12805" width="17.42578125" customWidth="1"/>
    <col min="12806" max="12806" width="7.5703125" customWidth="1"/>
    <col min="12807" max="12807" width="6.85546875" customWidth="1"/>
    <col min="12808" max="12809" width="6.42578125" customWidth="1"/>
    <col min="12810" max="12810" width="6.5703125" customWidth="1"/>
    <col min="12811" max="12811" width="8.140625" customWidth="1"/>
    <col min="12812" max="12814" width="0" hidden="1" customWidth="1"/>
    <col min="12815" max="12815" width="7.85546875" bestFit="1" customWidth="1"/>
    <col min="12816" max="12816" width="0" hidden="1" customWidth="1"/>
    <col min="12817" max="12817" width="7.28515625" customWidth="1"/>
    <col min="12818" max="12818" width="6.7109375" customWidth="1"/>
    <col min="12819" max="12819" width="6.140625" customWidth="1"/>
    <col min="12820" max="12820" width="5.7109375" customWidth="1"/>
    <col min="12821" max="12821" width="7.28515625" customWidth="1"/>
    <col min="12822" max="12822" width="5.85546875" customWidth="1"/>
    <col min="12823" max="12823" width="7.28515625" customWidth="1"/>
    <col min="12824" max="12824" width="5.85546875" customWidth="1"/>
    <col min="12825" max="12825" width="7.28515625" customWidth="1"/>
    <col min="12826" max="12826" width="8.5703125" customWidth="1"/>
    <col min="12827" max="12828" width="0" hidden="1" customWidth="1"/>
    <col min="12830" max="12830" width="3.85546875" customWidth="1"/>
    <col min="12831" max="12831" width="7" customWidth="1"/>
    <col min="13057" max="13057" width="4.140625" customWidth="1"/>
    <col min="13058" max="13058" width="17.5703125" customWidth="1"/>
    <col min="13059" max="13059" width="8.7109375" customWidth="1"/>
    <col min="13060" max="13060" width="20.140625" customWidth="1"/>
    <col min="13061" max="13061" width="17.42578125" customWidth="1"/>
    <col min="13062" max="13062" width="7.5703125" customWidth="1"/>
    <col min="13063" max="13063" width="6.85546875" customWidth="1"/>
    <col min="13064" max="13065" width="6.42578125" customWidth="1"/>
    <col min="13066" max="13066" width="6.5703125" customWidth="1"/>
    <col min="13067" max="13067" width="8.140625" customWidth="1"/>
    <col min="13068" max="13070" width="0" hidden="1" customWidth="1"/>
    <col min="13071" max="13071" width="7.85546875" bestFit="1" customWidth="1"/>
    <col min="13072" max="13072" width="0" hidden="1" customWidth="1"/>
    <col min="13073" max="13073" width="7.28515625" customWidth="1"/>
    <col min="13074" max="13074" width="6.7109375" customWidth="1"/>
    <col min="13075" max="13075" width="6.140625" customWidth="1"/>
    <col min="13076" max="13076" width="5.7109375" customWidth="1"/>
    <col min="13077" max="13077" width="7.28515625" customWidth="1"/>
    <col min="13078" max="13078" width="5.85546875" customWidth="1"/>
    <col min="13079" max="13079" width="7.28515625" customWidth="1"/>
    <col min="13080" max="13080" width="5.85546875" customWidth="1"/>
    <col min="13081" max="13081" width="7.28515625" customWidth="1"/>
    <col min="13082" max="13082" width="8.5703125" customWidth="1"/>
    <col min="13083" max="13084" width="0" hidden="1" customWidth="1"/>
    <col min="13086" max="13086" width="3.85546875" customWidth="1"/>
    <col min="13087" max="13087" width="7" customWidth="1"/>
    <col min="13313" max="13313" width="4.140625" customWidth="1"/>
    <col min="13314" max="13314" width="17.5703125" customWidth="1"/>
    <col min="13315" max="13315" width="8.7109375" customWidth="1"/>
    <col min="13316" max="13316" width="20.140625" customWidth="1"/>
    <col min="13317" max="13317" width="17.42578125" customWidth="1"/>
    <col min="13318" max="13318" width="7.5703125" customWidth="1"/>
    <col min="13319" max="13319" width="6.85546875" customWidth="1"/>
    <col min="13320" max="13321" width="6.42578125" customWidth="1"/>
    <col min="13322" max="13322" width="6.5703125" customWidth="1"/>
    <col min="13323" max="13323" width="8.140625" customWidth="1"/>
    <col min="13324" max="13326" width="0" hidden="1" customWidth="1"/>
    <col min="13327" max="13327" width="7.85546875" bestFit="1" customWidth="1"/>
    <col min="13328" max="13328" width="0" hidden="1" customWidth="1"/>
    <col min="13329" max="13329" width="7.28515625" customWidth="1"/>
    <col min="13330" max="13330" width="6.7109375" customWidth="1"/>
    <col min="13331" max="13331" width="6.140625" customWidth="1"/>
    <col min="13332" max="13332" width="5.7109375" customWidth="1"/>
    <col min="13333" max="13333" width="7.28515625" customWidth="1"/>
    <col min="13334" max="13334" width="5.85546875" customWidth="1"/>
    <col min="13335" max="13335" width="7.28515625" customWidth="1"/>
    <col min="13336" max="13336" width="5.85546875" customWidth="1"/>
    <col min="13337" max="13337" width="7.28515625" customWidth="1"/>
    <col min="13338" max="13338" width="8.5703125" customWidth="1"/>
    <col min="13339" max="13340" width="0" hidden="1" customWidth="1"/>
    <col min="13342" max="13342" width="3.85546875" customWidth="1"/>
    <col min="13343" max="13343" width="7" customWidth="1"/>
    <col min="13569" max="13569" width="4.140625" customWidth="1"/>
    <col min="13570" max="13570" width="17.5703125" customWidth="1"/>
    <col min="13571" max="13571" width="8.7109375" customWidth="1"/>
    <col min="13572" max="13572" width="20.140625" customWidth="1"/>
    <col min="13573" max="13573" width="17.42578125" customWidth="1"/>
    <col min="13574" max="13574" width="7.5703125" customWidth="1"/>
    <col min="13575" max="13575" width="6.85546875" customWidth="1"/>
    <col min="13576" max="13577" width="6.42578125" customWidth="1"/>
    <col min="13578" max="13578" width="6.5703125" customWidth="1"/>
    <col min="13579" max="13579" width="8.140625" customWidth="1"/>
    <col min="13580" max="13582" width="0" hidden="1" customWidth="1"/>
    <col min="13583" max="13583" width="7.85546875" bestFit="1" customWidth="1"/>
    <col min="13584" max="13584" width="0" hidden="1" customWidth="1"/>
    <col min="13585" max="13585" width="7.28515625" customWidth="1"/>
    <col min="13586" max="13586" width="6.7109375" customWidth="1"/>
    <col min="13587" max="13587" width="6.140625" customWidth="1"/>
    <col min="13588" max="13588" width="5.7109375" customWidth="1"/>
    <col min="13589" max="13589" width="7.28515625" customWidth="1"/>
    <col min="13590" max="13590" width="5.85546875" customWidth="1"/>
    <col min="13591" max="13591" width="7.28515625" customWidth="1"/>
    <col min="13592" max="13592" width="5.85546875" customWidth="1"/>
    <col min="13593" max="13593" width="7.28515625" customWidth="1"/>
    <col min="13594" max="13594" width="8.5703125" customWidth="1"/>
    <col min="13595" max="13596" width="0" hidden="1" customWidth="1"/>
    <col min="13598" max="13598" width="3.85546875" customWidth="1"/>
    <col min="13599" max="13599" width="7" customWidth="1"/>
    <col min="13825" max="13825" width="4.140625" customWidth="1"/>
    <col min="13826" max="13826" width="17.5703125" customWidth="1"/>
    <col min="13827" max="13827" width="8.7109375" customWidth="1"/>
    <col min="13828" max="13828" width="20.140625" customWidth="1"/>
    <col min="13829" max="13829" width="17.42578125" customWidth="1"/>
    <col min="13830" max="13830" width="7.5703125" customWidth="1"/>
    <col min="13831" max="13831" width="6.85546875" customWidth="1"/>
    <col min="13832" max="13833" width="6.42578125" customWidth="1"/>
    <col min="13834" max="13834" width="6.5703125" customWidth="1"/>
    <col min="13835" max="13835" width="8.140625" customWidth="1"/>
    <col min="13836" max="13838" width="0" hidden="1" customWidth="1"/>
    <col min="13839" max="13839" width="7.85546875" bestFit="1" customWidth="1"/>
    <col min="13840" max="13840" width="0" hidden="1" customWidth="1"/>
    <col min="13841" max="13841" width="7.28515625" customWidth="1"/>
    <col min="13842" max="13842" width="6.7109375" customWidth="1"/>
    <col min="13843" max="13843" width="6.140625" customWidth="1"/>
    <col min="13844" max="13844" width="5.7109375" customWidth="1"/>
    <col min="13845" max="13845" width="7.28515625" customWidth="1"/>
    <col min="13846" max="13846" width="5.85546875" customWidth="1"/>
    <col min="13847" max="13847" width="7.28515625" customWidth="1"/>
    <col min="13848" max="13848" width="5.85546875" customWidth="1"/>
    <col min="13849" max="13849" width="7.28515625" customWidth="1"/>
    <col min="13850" max="13850" width="8.5703125" customWidth="1"/>
    <col min="13851" max="13852" width="0" hidden="1" customWidth="1"/>
    <col min="13854" max="13854" width="3.85546875" customWidth="1"/>
    <col min="13855" max="13855" width="7" customWidth="1"/>
    <col min="14081" max="14081" width="4.140625" customWidth="1"/>
    <col min="14082" max="14082" width="17.5703125" customWidth="1"/>
    <col min="14083" max="14083" width="8.7109375" customWidth="1"/>
    <col min="14084" max="14084" width="20.140625" customWidth="1"/>
    <col min="14085" max="14085" width="17.42578125" customWidth="1"/>
    <col min="14086" max="14086" width="7.5703125" customWidth="1"/>
    <col min="14087" max="14087" width="6.85546875" customWidth="1"/>
    <col min="14088" max="14089" width="6.42578125" customWidth="1"/>
    <col min="14090" max="14090" width="6.5703125" customWidth="1"/>
    <col min="14091" max="14091" width="8.140625" customWidth="1"/>
    <col min="14092" max="14094" width="0" hidden="1" customWidth="1"/>
    <col min="14095" max="14095" width="7.85546875" bestFit="1" customWidth="1"/>
    <col min="14096" max="14096" width="0" hidden="1" customWidth="1"/>
    <col min="14097" max="14097" width="7.28515625" customWidth="1"/>
    <col min="14098" max="14098" width="6.7109375" customWidth="1"/>
    <col min="14099" max="14099" width="6.140625" customWidth="1"/>
    <col min="14100" max="14100" width="5.7109375" customWidth="1"/>
    <col min="14101" max="14101" width="7.28515625" customWidth="1"/>
    <col min="14102" max="14102" width="5.85546875" customWidth="1"/>
    <col min="14103" max="14103" width="7.28515625" customWidth="1"/>
    <col min="14104" max="14104" width="5.85546875" customWidth="1"/>
    <col min="14105" max="14105" width="7.28515625" customWidth="1"/>
    <col min="14106" max="14106" width="8.5703125" customWidth="1"/>
    <col min="14107" max="14108" width="0" hidden="1" customWidth="1"/>
    <col min="14110" max="14110" width="3.85546875" customWidth="1"/>
    <col min="14111" max="14111" width="7" customWidth="1"/>
    <col min="14337" max="14337" width="4.140625" customWidth="1"/>
    <col min="14338" max="14338" width="17.5703125" customWidth="1"/>
    <col min="14339" max="14339" width="8.7109375" customWidth="1"/>
    <col min="14340" max="14340" width="20.140625" customWidth="1"/>
    <col min="14341" max="14341" width="17.42578125" customWidth="1"/>
    <col min="14342" max="14342" width="7.5703125" customWidth="1"/>
    <col min="14343" max="14343" width="6.85546875" customWidth="1"/>
    <col min="14344" max="14345" width="6.42578125" customWidth="1"/>
    <col min="14346" max="14346" width="6.5703125" customWidth="1"/>
    <col min="14347" max="14347" width="8.140625" customWidth="1"/>
    <col min="14348" max="14350" width="0" hidden="1" customWidth="1"/>
    <col min="14351" max="14351" width="7.85546875" bestFit="1" customWidth="1"/>
    <col min="14352" max="14352" width="0" hidden="1" customWidth="1"/>
    <col min="14353" max="14353" width="7.28515625" customWidth="1"/>
    <col min="14354" max="14354" width="6.7109375" customWidth="1"/>
    <col min="14355" max="14355" width="6.140625" customWidth="1"/>
    <col min="14356" max="14356" width="5.7109375" customWidth="1"/>
    <col min="14357" max="14357" width="7.28515625" customWidth="1"/>
    <col min="14358" max="14358" width="5.85546875" customWidth="1"/>
    <col min="14359" max="14359" width="7.28515625" customWidth="1"/>
    <col min="14360" max="14360" width="5.85546875" customWidth="1"/>
    <col min="14361" max="14361" width="7.28515625" customWidth="1"/>
    <col min="14362" max="14362" width="8.5703125" customWidth="1"/>
    <col min="14363" max="14364" width="0" hidden="1" customWidth="1"/>
    <col min="14366" max="14366" width="3.85546875" customWidth="1"/>
    <col min="14367" max="14367" width="7" customWidth="1"/>
    <col min="14593" max="14593" width="4.140625" customWidth="1"/>
    <col min="14594" max="14594" width="17.5703125" customWidth="1"/>
    <col min="14595" max="14595" width="8.7109375" customWidth="1"/>
    <col min="14596" max="14596" width="20.140625" customWidth="1"/>
    <col min="14597" max="14597" width="17.42578125" customWidth="1"/>
    <col min="14598" max="14598" width="7.5703125" customWidth="1"/>
    <col min="14599" max="14599" width="6.85546875" customWidth="1"/>
    <col min="14600" max="14601" width="6.42578125" customWidth="1"/>
    <col min="14602" max="14602" width="6.5703125" customWidth="1"/>
    <col min="14603" max="14603" width="8.140625" customWidth="1"/>
    <col min="14604" max="14606" width="0" hidden="1" customWidth="1"/>
    <col min="14607" max="14607" width="7.85546875" bestFit="1" customWidth="1"/>
    <col min="14608" max="14608" width="0" hidden="1" customWidth="1"/>
    <col min="14609" max="14609" width="7.28515625" customWidth="1"/>
    <col min="14610" max="14610" width="6.7109375" customWidth="1"/>
    <col min="14611" max="14611" width="6.140625" customWidth="1"/>
    <col min="14612" max="14612" width="5.7109375" customWidth="1"/>
    <col min="14613" max="14613" width="7.28515625" customWidth="1"/>
    <col min="14614" max="14614" width="5.85546875" customWidth="1"/>
    <col min="14615" max="14615" width="7.28515625" customWidth="1"/>
    <col min="14616" max="14616" width="5.85546875" customWidth="1"/>
    <col min="14617" max="14617" width="7.28515625" customWidth="1"/>
    <col min="14618" max="14618" width="8.5703125" customWidth="1"/>
    <col min="14619" max="14620" width="0" hidden="1" customWidth="1"/>
    <col min="14622" max="14622" width="3.85546875" customWidth="1"/>
    <col min="14623" max="14623" width="7" customWidth="1"/>
    <col min="14849" max="14849" width="4.140625" customWidth="1"/>
    <col min="14850" max="14850" width="17.5703125" customWidth="1"/>
    <col min="14851" max="14851" width="8.7109375" customWidth="1"/>
    <col min="14852" max="14852" width="20.140625" customWidth="1"/>
    <col min="14853" max="14853" width="17.42578125" customWidth="1"/>
    <col min="14854" max="14854" width="7.5703125" customWidth="1"/>
    <col min="14855" max="14855" width="6.85546875" customWidth="1"/>
    <col min="14856" max="14857" width="6.42578125" customWidth="1"/>
    <col min="14858" max="14858" width="6.5703125" customWidth="1"/>
    <col min="14859" max="14859" width="8.140625" customWidth="1"/>
    <col min="14860" max="14862" width="0" hidden="1" customWidth="1"/>
    <col min="14863" max="14863" width="7.85546875" bestFit="1" customWidth="1"/>
    <col min="14864" max="14864" width="0" hidden="1" customWidth="1"/>
    <col min="14865" max="14865" width="7.28515625" customWidth="1"/>
    <col min="14866" max="14866" width="6.7109375" customWidth="1"/>
    <col min="14867" max="14867" width="6.140625" customWidth="1"/>
    <col min="14868" max="14868" width="5.7109375" customWidth="1"/>
    <col min="14869" max="14869" width="7.28515625" customWidth="1"/>
    <col min="14870" max="14870" width="5.85546875" customWidth="1"/>
    <col min="14871" max="14871" width="7.28515625" customWidth="1"/>
    <col min="14872" max="14872" width="5.85546875" customWidth="1"/>
    <col min="14873" max="14873" width="7.28515625" customWidth="1"/>
    <col min="14874" max="14874" width="8.5703125" customWidth="1"/>
    <col min="14875" max="14876" width="0" hidden="1" customWidth="1"/>
    <col min="14878" max="14878" width="3.85546875" customWidth="1"/>
    <col min="14879" max="14879" width="7" customWidth="1"/>
    <col min="15105" max="15105" width="4.140625" customWidth="1"/>
    <col min="15106" max="15106" width="17.5703125" customWidth="1"/>
    <col min="15107" max="15107" width="8.7109375" customWidth="1"/>
    <col min="15108" max="15108" width="20.140625" customWidth="1"/>
    <col min="15109" max="15109" width="17.42578125" customWidth="1"/>
    <col min="15110" max="15110" width="7.5703125" customWidth="1"/>
    <col min="15111" max="15111" width="6.85546875" customWidth="1"/>
    <col min="15112" max="15113" width="6.42578125" customWidth="1"/>
    <col min="15114" max="15114" width="6.5703125" customWidth="1"/>
    <col min="15115" max="15115" width="8.140625" customWidth="1"/>
    <col min="15116" max="15118" width="0" hidden="1" customWidth="1"/>
    <col min="15119" max="15119" width="7.85546875" bestFit="1" customWidth="1"/>
    <col min="15120" max="15120" width="0" hidden="1" customWidth="1"/>
    <col min="15121" max="15121" width="7.28515625" customWidth="1"/>
    <col min="15122" max="15122" width="6.7109375" customWidth="1"/>
    <col min="15123" max="15123" width="6.140625" customWidth="1"/>
    <col min="15124" max="15124" width="5.7109375" customWidth="1"/>
    <col min="15125" max="15125" width="7.28515625" customWidth="1"/>
    <col min="15126" max="15126" width="5.85546875" customWidth="1"/>
    <col min="15127" max="15127" width="7.28515625" customWidth="1"/>
    <col min="15128" max="15128" width="5.85546875" customWidth="1"/>
    <col min="15129" max="15129" width="7.28515625" customWidth="1"/>
    <col min="15130" max="15130" width="8.5703125" customWidth="1"/>
    <col min="15131" max="15132" width="0" hidden="1" customWidth="1"/>
    <col min="15134" max="15134" width="3.85546875" customWidth="1"/>
    <col min="15135" max="15135" width="7" customWidth="1"/>
    <col min="15361" max="15361" width="4.140625" customWidth="1"/>
    <col min="15362" max="15362" width="17.5703125" customWidth="1"/>
    <col min="15363" max="15363" width="8.7109375" customWidth="1"/>
    <col min="15364" max="15364" width="20.140625" customWidth="1"/>
    <col min="15365" max="15365" width="17.42578125" customWidth="1"/>
    <col min="15366" max="15366" width="7.5703125" customWidth="1"/>
    <col min="15367" max="15367" width="6.85546875" customWidth="1"/>
    <col min="15368" max="15369" width="6.42578125" customWidth="1"/>
    <col min="15370" max="15370" width="6.5703125" customWidth="1"/>
    <col min="15371" max="15371" width="8.140625" customWidth="1"/>
    <col min="15372" max="15374" width="0" hidden="1" customWidth="1"/>
    <col min="15375" max="15375" width="7.85546875" bestFit="1" customWidth="1"/>
    <col min="15376" max="15376" width="0" hidden="1" customWidth="1"/>
    <col min="15377" max="15377" width="7.28515625" customWidth="1"/>
    <col min="15378" max="15378" width="6.7109375" customWidth="1"/>
    <col min="15379" max="15379" width="6.140625" customWidth="1"/>
    <col min="15380" max="15380" width="5.7109375" customWidth="1"/>
    <col min="15381" max="15381" width="7.28515625" customWidth="1"/>
    <col min="15382" max="15382" width="5.85546875" customWidth="1"/>
    <col min="15383" max="15383" width="7.28515625" customWidth="1"/>
    <col min="15384" max="15384" width="5.85546875" customWidth="1"/>
    <col min="15385" max="15385" width="7.28515625" customWidth="1"/>
    <col min="15386" max="15386" width="8.5703125" customWidth="1"/>
    <col min="15387" max="15388" width="0" hidden="1" customWidth="1"/>
    <col min="15390" max="15390" width="3.85546875" customWidth="1"/>
    <col min="15391" max="15391" width="7" customWidth="1"/>
    <col min="15617" max="15617" width="4.140625" customWidth="1"/>
    <col min="15618" max="15618" width="17.5703125" customWidth="1"/>
    <col min="15619" max="15619" width="8.7109375" customWidth="1"/>
    <col min="15620" max="15620" width="20.140625" customWidth="1"/>
    <col min="15621" max="15621" width="17.42578125" customWidth="1"/>
    <col min="15622" max="15622" width="7.5703125" customWidth="1"/>
    <col min="15623" max="15623" width="6.85546875" customWidth="1"/>
    <col min="15624" max="15625" width="6.42578125" customWidth="1"/>
    <col min="15626" max="15626" width="6.5703125" customWidth="1"/>
    <col min="15627" max="15627" width="8.140625" customWidth="1"/>
    <col min="15628" max="15630" width="0" hidden="1" customWidth="1"/>
    <col min="15631" max="15631" width="7.85546875" bestFit="1" customWidth="1"/>
    <col min="15632" max="15632" width="0" hidden="1" customWidth="1"/>
    <col min="15633" max="15633" width="7.28515625" customWidth="1"/>
    <col min="15634" max="15634" width="6.7109375" customWidth="1"/>
    <col min="15635" max="15635" width="6.140625" customWidth="1"/>
    <col min="15636" max="15636" width="5.7109375" customWidth="1"/>
    <col min="15637" max="15637" width="7.28515625" customWidth="1"/>
    <col min="15638" max="15638" width="5.85546875" customWidth="1"/>
    <col min="15639" max="15639" width="7.28515625" customWidth="1"/>
    <col min="15640" max="15640" width="5.85546875" customWidth="1"/>
    <col min="15641" max="15641" width="7.28515625" customWidth="1"/>
    <col min="15642" max="15642" width="8.5703125" customWidth="1"/>
    <col min="15643" max="15644" width="0" hidden="1" customWidth="1"/>
    <col min="15646" max="15646" width="3.85546875" customWidth="1"/>
    <col min="15647" max="15647" width="7" customWidth="1"/>
    <col min="15873" max="15873" width="4.140625" customWidth="1"/>
    <col min="15874" max="15874" width="17.5703125" customWidth="1"/>
    <col min="15875" max="15875" width="8.7109375" customWidth="1"/>
    <col min="15876" max="15876" width="20.140625" customWidth="1"/>
    <col min="15877" max="15877" width="17.42578125" customWidth="1"/>
    <col min="15878" max="15878" width="7.5703125" customWidth="1"/>
    <col min="15879" max="15879" width="6.85546875" customWidth="1"/>
    <col min="15880" max="15881" width="6.42578125" customWidth="1"/>
    <col min="15882" max="15882" width="6.5703125" customWidth="1"/>
    <col min="15883" max="15883" width="8.140625" customWidth="1"/>
    <col min="15884" max="15886" width="0" hidden="1" customWidth="1"/>
    <col min="15887" max="15887" width="7.85546875" bestFit="1" customWidth="1"/>
    <col min="15888" max="15888" width="0" hidden="1" customWidth="1"/>
    <col min="15889" max="15889" width="7.28515625" customWidth="1"/>
    <col min="15890" max="15890" width="6.7109375" customWidth="1"/>
    <col min="15891" max="15891" width="6.140625" customWidth="1"/>
    <col min="15892" max="15892" width="5.7109375" customWidth="1"/>
    <col min="15893" max="15893" width="7.28515625" customWidth="1"/>
    <col min="15894" max="15894" width="5.85546875" customWidth="1"/>
    <col min="15895" max="15895" width="7.28515625" customWidth="1"/>
    <col min="15896" max="15896" width="5.85546875" customWidth="1"/>
    <col min="15897" max="15897" width="7.28515625" customWidth="1"/>
    <col min="15898" max="15898" width="8.5703125" customWidth="1"/>
    <col min="15899" max="15900" width="0" hidden="1" customWidth="1"/>
    <col min="15902" max="15902" width="3.85546875" customWidth="1"/>
    <col min="15903" max="15903" width="7" customWidth="1"/>
    <col min="16129" max="16129" width="4.140625" customWidth="1"/>
    <col min="16130" max="16130" width="17.5703125" customWidth="1"/>
    <col min="16131" max="16131" width="8.7109375" customWidth="1"/>
    <col min="16132" max="16132" width="20.140625" customWidth="1"/>
    <col min="16133" max="16133" width="17.42578125" customWidth="1"/>
    <col min="16134" max="16134" width="7.5703125" customWidth="1"/>
    <col min="16135" max="16135" width="6.85546875" customWidth="1"/>
    <col min="16136" max="16137" width="6.42578125" customWidth="1"/>
    <col min="16138" max="16138" width="6.5703125" customWidth="1"/>
    <col min="16139" max="16139" width="8.140625" customWidth="1"/>
    <col min="16140" max="16142" width="0" hidden="1" customWidth="1"/>
    <col min="16143" max="16143" width="7.85546875" bestFit="1" customWidth="1"/>
    <col min="16144" max="16144" width="0" hidden="1" customWidth="1"/>
    <col min="16145" max="16145" width="7.28515625" customWidth="1"/>
    <col min="16146" max="16146" width="6.7109375" customWidth="1"/>
    <col min="16147" max="16147" width="6.140625" customWidth="1"/>
    <col min="16148" max="16148" width="5.7109375" customWidth="1"/>
    <col min="16149" max="16149" width="7.28515625" customWidth="1"/>
    <col min="16150" max="16150" width="5.85546875" customWidth="1"/>
    <col min="16151" max="16151" width="7.28515625" customWidth="1"/>
    <col min="16152" max="16152" width="5.85546875" customWidth="1"/>
    <col min="16153" max="16153" width="7.28515625" customWidth="1"/>
    <col min="16154" max="16154" width="8.5703125" customWidth="1"/>
    <col min="16155" max="16156" width="0" hidden="1" customWidth="1"/>
    <col min="16158" max="16158" width="3.85546875" customWidth="1"/>
    <col min="16159" max="16159" width="7" customWidth="1"/>
  </cols>
  <sheetData>
    <row r="1" spans="1:31" ht="15" customHeight="1">
      <c r="A1" s="346" t="s">
        <v>94</v>
      </c>
      <c r="B1" s="346"/>
      <c r="C1" s="346"/>
      <c r="D1" s="346"/>
      <c r="E1" s="346"/>
      <c r="F1" s="346"/>
      <c r="G1" s="346"/>
      <c r="H1" s="346"/>
      <c r="I1" s="346"/>
      <c r="J1" s="346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1" ht="15" customHeight="1">
      <c r="A2" s="346" t="s">
        <v>95</v>
      </c>
      <c r="B2" s="346"/>
      <c r="C2" s="346"/>
      <c r="D2" s="346"/>
      <c r="E2" s="346"/>
      <c r="F2" s="346"/>
      <c r="G2" s="346"/>
      <c r="H2" s="346"/>
      <c r="I2" s="346"/>
      <c r="J2" s="346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31" ht="20.100000000000001" customHeight="1">
      <c r="A3" s="347" t="s">
        <v>96</v>
      </c>
      <c r="B3" s="347"/>
      <c r="C3" s="82"/>
      <c r="D3" s="83"/>
      <c r="E3" s="83"/>
      <c r="F3" s="83"/>
      <c r="G3" s="83"/>
      <c r="H3" s="83"/>
      <c r="I3" s="83"/>
      <c r="J3" s="83"/>
      <c r="K3" s="83"/>
      <c r="L3" s="84"/>
      <c r="M3" s="83"/>
      <c r="N3" s="83"/>
      <c r="O3" s="83"/>
      <c r="P3" s="85"/>
      <c r="Q3" s="86"/>
      <c r="R3" s="87"/>
      <c r="S3" s="83"/>
      <c r="T3" s="83"/>
      <c r="U3" s="83"/>
      <c r="V3" s="83"/>
      <c r="W3" s="83"/>
      <c r="X3" s="83"/>
    </row>
    <row r="4" spans="1:31" ht="20.100000000000001" customHeight="1">
      <c r="A4" s="347"/>
      <c r="B4" s="347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8"/>
      <c r="Q4" s="89"/>
      <c r="R4" s="85"/>
      <c r="S4" s="83"/>
      <c r="T4" s="83"/>
      <c r="U4" s="83"/>
      <c r="V4" s="83"/>
      <c r="W4" s="83"/>
      <c r="X4" s="83"/>
    </row>
    <row r="5" spans="1:31" ht="12" customHeight="1" thickBot="1">
      <c r="AB5" s="2"/>
      <c r="AC5" s="2"/>
    </row>
    <row r="6" spans="1:31" s="241" customFormat="1" ht="15" customHeight="1" thickBot="1">
      <c r="A6" s="348" t="s">
        <v>97</v>
      </c>
      <c r="B6" s="350" t="s">
        <v>98</v>
      </c>
      <c r="C6" s="350" t="s">
        <v>10</v>
      </c>
      <c r="D6" s="350" t="s">
        <v>11</v>
      </c>
      <c r="E6" s="350" t="s">
        <v>99</v>
      </c>
      <c r="F6" s="350" t="s">
        <v>100</v>
      </c>
      <c r="G6" s="90" t="s">
        <v>101</v>
      </c>
      <c r="H6" s="90" t="s">
        <v>102</v>
      </c>
      <c r="I6" s="90" t="s">
        <v>103</v>
      </c>
      <c r="J6" s="92" t="s">
        <v>39</v>
      </c>
      <c r="K6" s="92" t="s">
        <v>104</v>
      </c>
      <c r="L6" s="335" t="s">
        <v>105</v>
      </c>
      <c r="M6" s="336"/>
      <c r="N6" s="336"/>
      <c r="O6" s="337"/>
      <c r="P6" s="338" t="s">
        <v>106</v>
      </c>
      <c r="Q6" s="340" t="s">
        <v>107</v>
      </c>
      <c r="R6" s="340"/>
      <c r="S6" s="341"/>
      <c r="T6" s="342" t="s">
        <v>108</v>
      </c>
      <c r="U6" s="343"/>
      <c r="V6" s="343"/>
      <c r="W6" s="343"/>
      <c r="X6" s="343"/>
      <c r="Y6" s="343"/>
      <c r="Z6" s="338" t="s">
        <v>141</v>
      </c>
      <c r="AA6" s="344" t="s">
        <v>142</v>
      </c>
      <c r="AB6" s="190"/>
      <c r="AC6" s="334" t="s">
        <v>143</v>
      </c>
      <c r="AE6" s="200"/>
    </row>
    <row r="7" spans="1:31" s="241" customFormat="1" ht="15" customHeight="1" thickBot="1">
      <c r="A7" s="349"/>
      <c r="B7" s="351"/>
      <c r="C7" s="351"/>
      <c r="D7" s="351"/>
      <c r="E7" s="351"/>
      <c r="F7" s="351"/>
      <c r="G7" s="279" t="s">
        <v>109</v>
      </c>
      <c r="H7" s="279" t="s">
        <v>110</v>
      </c>
      <c r="I7" s="279" t="s">
        <v>111</v>
      </c>
      <c r="J7" s="284" t="s">
        <v>112</v>
      </c>
      <c r="K7" s="285">
        <f>(AVERAGE(G8:G18)*POWER(AVERAGE(H8:H18),1/2))/POWER(AVERAGE(I8:I18),1/3)</f>
        <v>403.98317817143032</v>
      </c>
      <c r="L7" s="286" t="s">
        <v>16</v>
      </c>
      <c r="M7" s="286" t="s">
        <v>17</v>
      </c>
      <c r="N7" s="286" t="s">
        <v>18</v>
      </c>
      <c r="O7" s="287" t="s">
        <v>6</v>
      </c>
      <c r="P7" s="339"/>
      <c r="Q7" s="94" t="s">
        <v>113</v>
      </c>
      <c r="R7" s="94" t="s">
        <v>114</v>
      </c>
      <c r="S7" s="95" t="s">
        <v>115</v>
      </c>
      <c r="T7" s="96" t="s">
        <v>116</v>
      </c>
      <c r="U7" s="97" t="s">
        <v>117</v>
      </c>
      <c r="V7" s="93" t="s">
        <v>118</v>
      </c>
      <c r="W7" s="93" t="s">
        <v>119</v>
      </c>
      <c r="X7" s="93" t="s">
        <v>120</v>
      </c>
      <c r="Y7" s="93" t="s">
        <v>121</v>
      </c>
      <c r="Z7" s="339"/>
      <c r="AA7" s="345"/>
      <c r="AB7" s="190"/>
      <c r="AC7" s="334"/>
      <c r="AE7" s="200"/>
    </row>
    <row r="8" spans="1:31" ht="15" customHeight="1">
      <c r="A8" s="98">
        <v>1</v>
      </c>
      <c r="B8" s="99" t="s">
        <v>122</v>
      </c>
      <c r="C8" s="100"/>
      <c r="D8" s="101"/>
      <c r="E8" s="102" t="s">
        <v>123</v>
      </c>
      <c r="F8" s="103"/>
      <c r="G8" s="104">
        <v>1100</v>
      </c>
      <c r="H8" s="105">
        <v>0.86</v>
      </c>
      <c r="I8" s="106">
        <v>16.63</v>
      </c>
      <c r="J8" s="277">
        <f>G8*SQRT(H8)/($K$7*POWER(I8,1/3))</f>
        <v>0.98926933276804863</v>
      </c>
      <c r="K8" s="278">
        <f>ROUND(IF(J8&gt;1,J8/J8^(2*LOG10(J8)),J8*J8^(2*LOG10(J8))),5)</f>
        <v>0.98936999999999997</v>
      </c>
      <c r="L8" s="282"/>
      <c r="M8" s="282"/>
      <c r="N8" s="282"/>
      <c r="O8" s="283">
        <v>67</v>
      </c>
      <c r="P8" s="111"/>
      <c r="Q8" s="112">
        <v>1634</v>
      </c>
      <c r="R8" s="112">
        <v>2754</v>
      </c>
      <c r="S8" s="113">
        <v>1804</v>
      </c>
      <c r="T8" s="114">
        <f>K8*Q8</f>
        <v>1616.63058</v>
      </c>
      <c r="U8" s="115">
        <f>ROUND((MIN($T$8:$T$18)/T8)*50,3)</f>
        <v>50</v>
      </c>
      <c r="V8" s="116">
        <f>K8*R8</f>
        <v>2724.72498</v>
      </c>
      <c r="W8" s="115">
        <f>ROUND((MIN($V$8:$V$18)/V8)*50,3)</f>
        <v>50</v>
      </c>
      <c r="X8" s="117">
        <f>K8*S8</f>
        <v>1784.82348</v>
      </c>
      <c r="Y8" s="115">
        <f>ROUND((MIN($X$8:$X$18)/X8)*50,3)</f>
        <v>50</v>
      </c>
      <c r="Z8" s="191">
        <f>ROUND(O14+U8+W8+Y8-(MIN(U8,W8,Y8)),3)</f>
        <v>100</v>
      </c>
      <c r="AA8" s="192"/>
      <c r="AB8" s="193"/>
      <c r="AC8" s="194">
        <f>MIN(U8,W8,Y8)</f>
        <v>50</v>
      </c>
      <c r="AE8" s="196"/>
    </row>
    <row r="9" spans="1:31" s="3" customFormat="1" ht="15" customHeight="1">
      <c r="A9" s="118">
        <v>2</v>
      </c>
      <c r="B9" s="119" t="s">
        <v>124</v>
      </c>
      <c r="C9" s="100"/>
      <c r="D9" s="120"/>
      <c r="E9" s="121" t="s">
        <v>125</v>
      </c>
      <c r="F9" s="122"/>
      <c r="G9" s="123">
        <v>850</v>
      </c>
      <c r="H9" s="124">
        <v>0.39</v>
      </c>
      <c r="I9" s="125">
        <v>3.27</v>
      </c>
      <c r="J9" s="107">
        <f>G9*SQRT(H9)/($K$7*POWER(I9,1/3))</f>
        <v>0.88526242339426198</v>
      </c>
      <c r="K9" s="108">
        <f>ROUND(IF(J9&gt;1,J9/J9^(2*LOG10(J9)),J9*J9^(2*LOG10(J9))),5)</f>
        <v>0.89676</v>
      </c>
      <c r="L9" s="109"/>
      <c r="M9" s="109"/>
      <c r="N9" s="109"/>
      <c r="O9" s="110">
        <v>52</v>
      </c>
      <c r="P9" s="111"/>
      <c r="Q9" s="112">
        <v>1940</v>
      </c>
      <c r="R9" s="112">
        <v>5508</v>
      </c>
      <c r="S9" s="113">
        <v>3590</v>
      </c>
      <c r="T9" s="114">
        <f>K9*Q9</f>
        <v>1739.7144000000001</v>
      </c>
      <c r="U9" s="115">
        <f>ROUND((MIN($T$8:$T$18)/T9)*50,3)</f>
        <v>46.463000000000001</v>
      </c>
      <c r="V9" s="116">
        <f>K9*R9</f>
        <v>4939.3540800000001</v>
      </c>
      <c r="W9" s="115">
        <f>ROUND((MIN($V$8:$V$18)/V9)*50,3)</f>
        <v>27.582000000000001</v>
      </c>
      <c r="X9" s="117">
        <f>K9*S9</f>
        <v>3219.3683999999998</v>
      </c>
      <c r="Y9" s="115">
        <f>ROUND((MIN($X$8:$X$18)/X9)*50,3)</f>
        <v>27.72</v>
      </c>
      <c r="Z9" s="191">
        <f>ROUND(O15+U9+W9+Y9-(MIN(U9,W9,Y9)),3)</f>
        <v>74.183000000000007</v>
      </c>
      <c r="AA9" s="192"/>
      <c r="AB9" s="193"/>
      <c r="AC9" s="194">
        <f>MIN(U9,W9,Y9)</f>
        <v>27.582000000000001</v>
      </c>
      <c r="AE9" s="27"/>
    </row>
    <row r="10" spans="1:31" s="3" customFormat="1" ht="15" customHeight="1">
      <c r="A10" s="126">
        <v>3</v>
      </c>
      <c r="B10" s="127" t="s">
        <v>126</v>
      </c>
      <c r="C10" s="128"/>
      <c r="D10" s="120"/>
      <c r="E10" s="129" t="s">
        <v>127</v>
      </c>
      <c r="F10" s="130"/>
      <c r="G10" s="131">
        <v>985</v>
      </c>
      <c r="H10" s="132">
        <v>0.52</v>
      </c>
      <c r="I10" s="133">
        <v>3.97</v>
      </c>
      <c r="J10" s="107">
        <f>G10*SQRT(H10)/($K$7*POWER(I10,1/3))</f>
        <v>1.1103957355842713</v>
      </c>
      <c r="K10" s="108">
        <f>ROUND(IF(J10&gt;1,J10/J10^(2*LOG10(J10)),J10*J10^(2*LOG10(J10))),5)</f>
        <v>1.0998699999999999</v>
      </c>
      <c r="L10" s="109"/>
      <c r="M10" s="109"/>
      <c r="N10" s="109"/>
      <c r="O10" s="110">
        <v>53</v>
      </c>
      <c r="P10" s="111"/>
      <c r="Q10" s="112">
        <v>1950</v>
      </c>
      <c r="R10" s="112">
        <v>6885</v>
      </c>
      <c r="S10" s="113">
        <v>3342</v>
      </c>
      <c r="T10" s="114">
        <f>K10*Q10</f>
        <v>2144.7464999999997</v>
      </c>
      <c r="U10" s="115">
        <f>ROUND((MIN($T$8:$T$18)/T10)*50,3)</f>
        <v>37.688000000000002</v>
      </c>
      <c r="V10" s="116">
        <f>K10*R10</f>
        <v>7572.604949999999</v>
      </c>
      <c r="W10" s="115">
        <f>ROUND((MIN($V$8:$V$18)/V10)*50,3)</f>
        <v>17.991</v>
      </c>
      <c r="X10" s="117">
        <f>K10*S10</f>
        <v>3675.7655399999999</v>
      </c>
      <c r="Y10" s="115">
        <f>ROUND((MIN($X$8:$X$18)/X10)*50,3)</f>
        <v>24.277999999999999</v>
      </c>
      <c r="Z10" s="191">
        <f>ROUND(O16+U10+W10+Y10-(MIN(U10,W10,Y10)),3)</f>
        <v>61.966000000000001</v>
      </c>
      <c r="AA10" s="192"/>
      <c r="AB10" s="193"/>
      <c r="AC10" s="194">
        <f>MIN(U10,W10,Y10)</f>
        <v>17.991</v>
      </c>
      <c r="AE10" s="27"/>
    </row>
    <row r="11" spans="1:31" s="3" customFormat="1" ht="15" customHeight="1">
      <c r="A11" s="134">
        <v>4</v>
      </c>
      <c r="B11" s="127" t="s">
        <v>128</v>
      </c>
      <c r="C11" s="135"/>
      <c r="D11" s="120"/>
      <c r="E11" s="136" t="s">
        <v>129</v>
      </c>
      <c r="F11" s="137"/>
      <c r="G11" s="138">
        <v>1368</v>
      </c>
      <c r="H11" s="139">
        <v>0.79</v>
      </c>
      <c r="I11" s="140">
        <v>14.8</v>
      </c>
      <c r="J11" s="107">
        <f>G11*SQRT(H11)/($K$7*POWER(I11,1/3))</f>
        <v>1.2258832839153184</v>
      </c>
      <c r="K11" s="108">
        <f>ROUND(IF(J11&gt;1,J11/J11^(2*LOG10(J11)),J11*J11^(2*LOG10(J11))),5)</f>
        <v>1.1825000000000001</v>
      </c>
      <c r="L11" s="109"/>
      <c r="M11" s="109"/>
      <c r="N11" s="109"/>
      <c r="O11" s="110">
        <v>79</v>
      </c>
      <c r="P11" s="111"/>
      <c r="Q11" s="112">
        <v>1942</v>
      </c>
      <c r="R11" s="112">
        <v>6885</v>
      </c>
      <c r="S11" s="113">
        <v>9999</v>
      </c>
      <c r="T11" s="114">
        <f>K11*Q11</f>
        <v>2296.4150000000004</v>
      </c>
      <c r="U11" s="115">
        <f>ROUND((MIN($T$8:$T$18)/T11)*50,3)</f>
        <v>35.198999999999998</v>
      </c>
      <c r="V11" s="116">
        <f>K11*R11</f>
        <v>8141.5125000000007</v>
      </c>
      <c r="W11" s="115">
        <f>ROUND((MIN($V$8:$V$18)/V11)*50,3)</f>
        <v>16.734000000000002</v>
      </c>
      <c r="X11" s="117">
        <f>K11*S11</f>
        <v>11823.817500000001</v>
      </c>
      <c r="Y11" s="115">
        <f>ROUND((MIN($X$8:$X$18)/X11)*50,3)</f>
        <v>7.548</v>
      </c>
      <c r="Z11" s="191">
        <f>ROUND(O17+U11+W11+Y11-(MIN(U11,W11,Y11)),3)</f>
        <v>51.933</v>
      </c>
      <c r="AA11" s="192"/>
      <c r="AB11" s="193"/>
      <c r="AC11" s="194">
        <f>MIN(U11,W11,Y11)</f>
        <v>7.548</v>
      </c>
      <c r="AE11" s="27"/>
    </row>
    <row r="12" spans="1:31" s="3" customFormat="1" ht="16.5" customHeight="1">
      <c r="A12" s="141"/>
      <c r="B12" s="142"/>
      <c r="C12" s="143"/>
      <c r="D12" s="144"/>
      <c r="E12" s="145"/>
      <c r="F12" s="146"/>
      <c r="G12" s="100"/>
      <c r="H12" s="147"/>
      <c r="I12" s="148"/>
      <c r="J12" s="107"/>
      <c r="K12" s="108"/>
      <c r="L12" s="109"/>
      <c r="M12" s="109"/>
      <c r="N12" s="109"/>
      <c r="O12" s="110"/>
      <c r="P12" s="111"/>
      <c r="Q12" s="112"/>
      <c r="R12" s="112"/>
      <c r="S12" s="113"/>
      <c r="T12" s="114"/>
      <c r="U12" s="115"/>
      <c r="V12" s="116"/>
      <c r="W12" s="115"/>
      <c r="X12" s="117"/>
      <c r="Y12" s="115"/>
      <c r="Z12" s="191"/>
      <c r="AA12" s="192"/>
      <c r="AB12" s="193"/>
      <c r="AC12" s="194"/>
      <c r="AE12" s="27"/>
    </row>
    <row r="13" spans="1:31" s="3" customFormat="1" ht="16.5" customHeight="1">
      <c r="A13" s="141"/>
      <c r="B13" s="99"/>
      <c r="C13" s="100"/>
      <c r="D13" s="101"/>
      <c r="E13" s="102"/>
      <c r="F13" s="103"/>
      <c r="G13" s="104"/>
      <c r="H13" s="105"/>
      <c r="I13" s="106"/>
      <c r="J13" s="107"/>
      <c r="K13" s="108"/>
      <c r="L13" s="109"/>
      <c r="M13" s="109"/>
      <c r="N13" s="109"/>
      <c r="O13" s="110"/>
      <c r="P13" s="111"/>
      <c r="Q13" s="112"/>
      <c r="R13" s="112"/>
      <c r="S13" s="113"/>
      <c r="T13" s="114"/>
      <c r="U13" s="115"/>
      <c r="V13" s="116"/>
      <c r="W13" s="115"/>
      <c r="X13" s="117"/>
      <c r="Y13" s="115"/>
      <c r="Z13" s="191"/>
      <c r="AA13" s="192"/>
      <c r="AB13" s="193"/>
      <c r="AC13" s="194"/>
      <c r="AE13" s="27"/>
    </row>
    <row r="14" spans="1:31" s="3" customFormat="1" ht="16.5" customHeight="1">
      <c r="A14" s="149"/>
      <c r="B14" s="119"/>
      <c r="C14" s="100"/>
      <c r="D14" s="120"/>
      <c r="E14" s="150"/>
      <c r="F14" s="122"/>
      <c r="G14" s="123"/>
      <c r="H14" s="124"/>
      <c r="I14" s="125"/>
      <c r="J14" s="107"/>
      <c r="K14" s="108"/>
      <c r="L14" s="109"/>
      <c r="M14" s="109"/>
      <c r="N14" s="109"/>
      <c r="O14" s="110"/>
      <c r="P14" s="111"/>
      <c r="Q14" s="112"/>
      <c r="R14" s="112"/>
      <c r="S14" s="113"/>
      <c r="T14" s="114"/>
      <c r="U14" s="115"/>
      <c r="V14" s="116"/>
      <c r="W14" s="115"/>
      <c r="X14" s="117"/>
      <c r="Y14" s="115"/>
      <c r="Z14" s="191"/>
      <c r="AA14" s="192"/>
      <c r="AB14" s="193"/>
      <c r="AC14" s="194"/>
      <c r="AE14" s="27"/>
    </row>
    <row r="15" spans="1:31" s="3" customFormat="1" ht="16.5" customHeight="1">
      <c r="A15" s="149"/>
      <c r="B15" s="127"/>
      <c r="C15" s="135"/>
      <c r="D15" s="120"/>
      <c r="E15" s="151"/>
      <c r="F15" s="137"/>
      <c r="G15" s="138"/>
      <c r="H15" s="139"/>
      <c r="I15" s="140"/>
      <c r="J15" s="107"/>
      <c r="K15" s="108"/>
      <c r="L15" s="109"/>
      <c r="M15" s="109"/>
      <c r="N15" s="109"/>
      <c r="O15" s="110"/>
      <c r="P15" s="111"/>
      <c r="Q15" s="112"/>
      <c r="R15" s="112"/>
      <c r="S15" s="113"/>
      <c r="T15" s="114"/>
      <c r="U15" s="115"/>
      <c r="V15" s="116"/>
      <c r="W15" s="115"/>
      <c r="X15" s="117"/>
      <c r="Y15" s="115"/>
      <c r="Z15" s="191"/>
      <c r="AA15" s="192"/>
      <c r="AB15" s="193"/>
      <c r="AC15" s="194"/>
      <c r="AE15" s="27"/>
    </row>
    <row r="16" spans="1:31" s="3" customFormat="1" ht="16.5" customHeight="1">
      <c r="A16" s="149"/>
      <c r="B16" s="127"/>
      <c r="C16" s="128"/>
      <c r="D16" s="120"/>
      <c r="E16" s="129"/>
      <c r="F16" s="130"/>
      <c r="G16" s="131"/>
      <c r="H16" s="132"/>
      <c r="I16" s="133"/>
      <c r="J16" s="107"/>
      <c r="K16" s="108"/>
      <c r="L16" s="109"/>
      <c r="M16" s="109"/>
      <c r="N16" s="109"/>
      <c r="O16" s="110"/>
      <c r="P16" s="111"/>
      <c r="Q16" s="112"/>
      <c r="R16" s="112"/>
      <c r="S16" s="113"/>
      <c r="T16" s="114"/>
      <c r="U16" s="115"/>
      <c r="V16" s="116"/>
      <c r="W16" s="115"/>
      <c r="X16" s="117"/>
      <c r="Y16" s="115"/>
      <c r="Z16" s="191"/>
      <c r="AA16" s="192"/>
      <c r="AB16" s="193"/>
      <c r="AC16" s="194"/>
      <c r="AE16" s="27"/>
    </row>
    <row r="17" spans="1:31" s="3" customFormat="1" ht="16.5" customHeight="1">
      <c r="A17" s="152"/>
      <c r="B17" s="127"/>
      <c r="C17" s="153"/>
      <c r="D17" s="154"/>
      <c r="E17" s="155"/>
      <c r="F17" s="156"/>
      <c r="G17" s="157"/>
      <c r="H17" s="158"/>
      <c r="I17" s="159"/>
      <c r="J17" s="160"/>
      <c r="K17" s="161"/>
      <c r="L17" s="162"/>
      <c r="M17" s="162"/>
      <c r="N17" s="163"/>
      <c r="O17" s="164"/>
      <c r="P17" s="111"/>
      <c r="Q17" s="112"/>
      <c r="R17" s="112"/>
      <c r="S17" s="113"/>
      <c r="T17" s="114"/>
      <c r="U17" s="115"/>
      <c r="V17" s="116"/>
      <c r="W17" s="115"/>
      <c r="X17" s="117"/>
      <c r="Y17" s="115"/>
      <c r="Z17" s="191"/>
      <c r="AA17" s="192"/>
      <c r="AB17" s="193"/>
      <c r="AC17" s="194">
        <f>MIN(U17,W17,Y17)</f>
        <v>0</v>
      </c>
      <c r="AE17" s="27"/>
    </row>
    <row r="18" spans="1:31" s="3" customFormat="1" ht="16.5" customHeight="1" thickBot="1">
      <c r="A18" s="165"/>
      <c r="B18" s="166"/>
      <c r="C18" s="167"/>
      <c r="D18" s="168"/>
      <c r="E18" s="169"/>
      <c r="F18" s="170"/>
      <c r="G18" s="171"/>
      <c r="H18" s="172"/>
      <c r="I18" s="173"/>
      <c r="J18" s="174"/>
      <c r="K18" s="175"/>
      <c r="L18" s="176"/>
      <c r="M18" s="176"/>
      <c r="N18" s="177"/>
      <c r="O18" s="178"/>
      <c r="P18" s="179"/>
      <c r="Q18" s="180"/>
      <c r="R18" s="180"/>
      <c r="S18" s="181"/>
      <c r="T18" s="114"/>
      <c r="U18" s="115"/>
      <c r="V18" s="116"/>
      <c r="W18" s="115"/>
      <c r="X18" s="117"/>
      <c r="Y18" s="115"/>
      <c r="Z18" s="191"/>
      <c r="AA18" s="192"/>
      <c r="AB18" s="193"/>
      <c r="AC18" s="194">
        <f>MIN(U18,W18,Y18)</f>
        <v>0</v>
      </c>
      <c r="AE18" s="27"/>
    </row>
    <row r="19" spans="1:31" ht="15" customHeight="1" thickBot="1">
      <c r="AE19" s="196"/>
    </row>
    <row r="20" spans="1:31" ht="15" customHeight="1">
      <c r="B20" s="182" t="s">
        <v>130</v>
      </c>
      <c r="C20" s="330" t="s">
        <v>98</v>
      </c>
      <c r="D20" s="330"/>
      <c r="E20" s="183" t="s">
        <v>10</v>
      </c>
      <c r="F20" s="331" t="s">
        <v>131</v>
      </c>
      <c r="G20" s="331"/>
      <c r="H20" s="331"/>
      <c r="I20" s="332" t="s">
        <v>132</v>
      </c>
      <c r="J20" s="332"/>
      <c r="K20" s="332"/>
      <c r="L20" s="332"/>
      <c r="M20" s="333" t="s">
        <v>98</v>
      </c>
      <c r="N20" s="333"/>
      <c r="O20" s="333"/>
      <c r="P20" s="333"/>
      <c r="Q20" s="330" t="s">
        <v>10</v>
      </c>
      <c r="R20" s="330"/>
      <c r="S20" s="330"/>
      <c r="T20" s="331" t="s">
        <v>131</v>
      </c>
      <c r="U20" s="331"/>
      <c r="V20" s="331"/>
      <c r="W20" s="331"/>
      <c r="X20" s="52"/>
      <c r="Y20" s="52"/>
      <c r="Z20" s="52"/>
      <c r="AA20" s="52"/>
      <c r="AE20" s="196"/>
    </row>
    <row r="21" spans="1:31" ht="15" customHeight="1">
      <c r="B21" s="184" t="s">
        <v>133</v>
      </c>
      <c r="C21" s="318" t="s">
        <v>134</v>
      </c>
      <c r="D21" s="318"/>
      <c r="E21" s="185" t="s">
        <v>185</v>
      </c>
      <c r="F21" s="326"/>
      <c r="G21" s="326"/>
      <c r="H21" s="326"/>
      <c r="I21" s="329" t="s">
        <v>135</v>
      </c>
      <c r="J21" s="329"/>
      <c r="K21" s="329"/>
      <c r="L21" s="329"/>
      <c r="M21" s="321"/>
      <c r="N21" s="322"/>
      <c r="O21" s="322"/>
      <c r="P21" s="323"/>
      <c r="Q21" s="324" t="s">
        <v>134</v>
      </c>
      <c r="R21" s="324"/>
      <c r="S21" s="324"/>
      <c r="T21" s="319" t="s">
        <v>185</v>
      </c>
      <c r="U21" s="319"/>
      <c r="V21" s="319"/>
      <c r="W21" s="319"/>
      <c r="X21" s="67"/>
      <c r="Y21" s="67"/>
      <c r="Z21" s="67"/>
      <c r="AA21" s="67"/>
      <c r="AE21" s="196"/>
    </row>
    <row r="22" spans="1:31" ht="15" customHeight="1">
      <c r="B22" s="186">
        <v>2</v>
      </c>
      <c r="C22" s="318"/>
      <c r="D22" s="318"/>
      <c r="E22" s="187"/>
      <c r="F22" s="326"/>
      <c r="G22" s="326"/>
      <c r="H22" s="326"/>
      <c r="I22" s="320" t="s">
        <v>136</v>
      </c>
      <c r="J22" s="320"/>
      <c r="K22" s="320"/>
      <c r="L22" s="320"/>
      <c r="M22" s="328"/>
      <c r="N22" s="328"/>
      <c r="O22" s="328"/>
      <c r="P22" s="328"/>
      <c r="Q22" s="318"/>
      <c r="R22" s="318"/>
      <c r="S22" s="318"/>
      <c r="T22" s="325"/>
      <c r="U22" s="325"/>
      <c r="V22" s="325"/>
      <c r="W22" s="325"/>
      <c r="X22" s="67"/>
      <c r="Y22" s="67"/>
      <c r="Z22" s="67"/>
      <c r="AA22" s="67"/>
      <c r="AE22" s="196"/>
    </row>
    <row r="23" spans="1:31" ht="15" customHeight="1">
      <c r="B23" s="186">
        <v>3</v>
      </c>
      <c r="F23" s="326"/>
      <c r="G23" s="326"/>
      <c r="H23" s="326"/>
      <c r="I23" s="327"/>
      <c r="J23" s="327"/>
      <c r="K23" s="327"/>
      <c r="L23" s="327"/>
      <c r="M23" s="328"/>
      <c r="N23" s="328"/>
      <c r="O23" s="328"/>
      <c r="P23" s="328"/>
      <c r="Q23" s="318"/>
      <c r="R23" s="318"/>
      <c r="S23" s="318"/>
      <c r="T23" s="325"/>
      <c r="U23" s="325"/>
      <c r="V23" s="325"/>
      <c r="W23" s="325"/>
      <c r="X23" s="67"/>
      <c r="Y23" s="67"/>
      <c r="Z23" s="67"/>
      <c r="AA23" s="67"/>
      <c r="AE23" s="196"/>
    </row>
    <row r="24" spans="1:31" ht="15" customHeight="1">
      <c r="B24" s="184"/>
      <c r="C24" s="318"/>
      <c r="D24" s="318"/>
      <c r="E24" s="185"/>
      <c r="F24" s="326"/>
      <c r="G24" s="326"/>
      <c r="H24" s="326"/>
      <c r="I24" s="327"/>
      <c r="J24" s="327"/>
      <c r="K24" s="327"/>
      <c r="L24" s="327"/>
      <c r="M24" s="328"/>
      <c r="N24" s="328"/>
      <c r="O24" s="328"/>
      <c r="P24" s="328"/>
      <c r="Q24" s="318"/>
      <c r="R24" s="318"/>
      <c r="S24" s="318"/>
      <c r="T24" s="325"/>
      <c r="U24" s="325"/>
      <c r="V24" s="325"/>
      <c r="W24" s="325"/>
      <c r="X24" s="67"/>
      <c r="Y24" s="67"/>
      <c r="Z24" s="67"/>
      <c r="AA24" s="67"/>
      <c r="AE24" s="196"/>
    </row>
    <row r="25" spans="1:31" ht="15" customHeight="1">
      <c r="B25" s="184"/>
      <c r="C25" s="318"/>
      <c r="D25" s="318"/>
      <c r="E25" s="185"/>
      <c r="F25" s="326"/>
      <c r="G25" s="326"/>
      <c r="H25" s="326"/>
      <c r="I25" s="327"/>
      <c r="J25" s="327"/>
      <c r="K25" s="327"/>
      <c r="L25" s="327"/>
      <c r="M25" s="328"/>
      <c r="N25" s="328"/>
      <c r="O25" s="328"/>
      <c r="P25" s="328"/>
      <c r="Q25" s="318"/>
      <c r="R25" s="318"/>
      <c r="S25" s="318"/>
      <c r="T25" s="325"/>
      <c r="U25" s="325"/>
      <c r="V25" s="325"/>
      <c r="W25" s="325"/>
      <c r="X25" s="67"/>
      <c r="Y25" s="67"/>
      <c r="Z25" s="67"/>
      <c r="AA25" s="67"/>
      <c r="AE25" s="196"/>
    </row>
    <row r="26" spans="1:31" ht="15" customHeight="1">
      <c r="B26" s="184"/>
      <c r="C26" s="318"/>
      <c r="D26" s="318"/>
      <c r="E26" s="185"/>
      <c r="F26" s="319"/>
      <c r="G26" s="319"/>
      <c r="H26" s="319"/>
      <c r="I26" s="320" t="s">
        <v>137</v>
      </c>
      <c r="J26" s="320"/>
      <c r="K26" s="320"/>
      <c r="L26" s="320"/>
      <c r="M26" s="321"/>
      <c r="N26" s="322"/>
      <c r="O26" s="322"/>
      <c r="P26" s="323"/>
      <c r="Q26" s="324" t="s">
        <v>138</v>
      </c>
      <c r="R26" s="324"/>
      <c r="S26" s="324"/>
      <c r="T26" s="319" t="s">
        <v>139</v>
      </c>
      <c r="U26" s="319"/>
      <c r="V26" s="319"/>
      <c r="W26" s="319"/>
      <c r="X26" s="67"/>
      <c r="Y26" s="67"/>
      <c r="Z26" s="67"/>
      <c r="AA26" s="67"/>
      <c r="AE26" s="196"/>
    </row>
    <row r="27" spans="1:31" ht="15" customHeight="1" thickBot="1">
      <c r="B27" s="188" t="s">
        <v>140</v>
      </c>
      <c r="C27" s="313"/>
      <c r="D27" s="313"/>
      <c r="E27" s="189"/>
      <c r="F27" s="314"/>
      <c r="G27" s="314"/>
      <c r="H27" s="314"/>
      <c r="I27" s="315" t="s">
        <v>140</v>
      </c>
      <c r="J27" s="315"/>
      <c r="K27" s="315"/>
      <c r="L27" s="315"/>
      <c r="M27" s="316"/>
      <c r="N27" s="316"/>
      <c r="O27" s="316"/>
      <c r="P27" s="316"/>
      <c r="Q27" s="313"/>
      <c r="R27" s="313"/>
      <c r="S27" s="313"/>
      <c r="T27" s="317"/>
      <c r="U27" s="317"/>
      <c r="V27" s="317"/>
      <c r="W27" s="317"/>
      <c r="X27" s="67"/>
      <c r="Y27" s="67"/>
      <c r="Z27" s="67"/>
      <c r="AA27" s="67"/>
      <c r="AE27" s="196"/>
    </row>
    <row r="28" spans="1:31" ht="15" customHeight="1">
      <c r="AE28" s="196"/>
    </row>
    <row r="29" spans="1:31">
      <c r="AE29" s="196"/>
    </row>
    <row r="30" spans="1:31">
      <c r="AE30" s="196"/>
    </row>
    <row r="31" spans="1:31">
      <c r="AE31" s="196"/>
    </row>
    <row r="32" spans="1:31">
      <c r="AE32" s="196"/>
    </row>
    <row r="33" spans="31:31">
      <c r="AE33" s="196"/>
    </row>
    <row r="34" spans="31:31">
      <c r="AE34" s="196"/>
    </row>
    <row r="35" spans="31:31">
      <c r="AE35" s="196"/>
    </row>
    <row r="36" spans="31:31">
      <c r="AE36" s="196"/>
    </row>
    <row r="37" spans="31:31">
      <c r="AE37" s="196"/>
    </row>
    <row r="38" spans="31:31">
      <c r="AE38" s="196"/>
    </row>
    <row r="39" spans="31:31">
      <c r="AE39" s="196"/>
    </row>
    <row r="40" spans="31:31">
      <c r="AE40" s="196"/>
    </row>
    <row r="41" spans="31:31">
      <c r="AE41" s="196"/>
    </row>
    <row r="42" spans="31:31">
      <c r="AE42" s="196"/>
    </row>
  </sheetData>
  <mergeCells count="63">
    <mergeCell ref="A1:J1"/>
    <mergeCell ref="A2:J2"/>
    <mergeCell ref="A3:B4"/>
    <mergeCell ref="A6:A7"/>
    <mergeCell ref="B6:B7"/>
    <mergeCell ref="C6:C7"/>
    <mergeCell ref="D6:D7"/>
    <mergeCell ref="E6:E7"/>
    <mergeCell ref="F6:F7"/>
    <mergeCell ref="T20:W20"/>
    <mergeCell ref="AC6:AC7"/>
    <mergeCell ref="L6:O6"/>
    <mergeCell ref="P6:P7"/>
    <mergeCell ref="Q6:S6"/>
    <mergeCell ref="T6:Y6"/>
    <mergeCell ref="Z6:Z7"/>
    <mergeCell ref="AA6:AA7"/>
    <mergeCell ref="C20:D20"/>
    <mergeCell ref="F20:H20"/>
    <mergeCell ref="I20:L20"/>
    <mergeCell ref="M20:P20"/>
    <mergeCell ref="Q20:S20"/>
    <mergeCell ref="T22:W22"/>
    <mergeCell ref="C21:D21"/>
    <mergeCell ref="F21:H21"/>
    <mergeCell ref="I21:L21"/>
    <mergeCell ref="M21:P21"/>
    <mergeCell ref="Q21:S21"/>
    <mergeCell ref="T21:W21"/>
    <mergeCell ref="C22:D22"/>
    <mergeCell ref="F22:H22"/>
    <mergeCell ref="I22:L22"/>
    <mergeCell ref="M22:P22"/>
    <mergeCell ref="Q22:S22"/>
    <mergeCell ref="F23:H23"/>
    <mergeCell ref="I23:L23"/>
    <mergeCell ref="M23:P23"/>
    <mergeCell ref="Q23:S23"/>
    <mergeCell ref="T23:W23"/>
    <mergeCell ref="T24:W24"/>
    <mergeCell ref="C25:D25"/>
    <mergeCell ref="F25:H25"/>
    <mergeCell ref="I25:L25"/>
    <mergeCell ref="M25:P25"/>
    <mergeCell ref="Q25:S25"/>
    <mergeCell ref="T25:W25"/>
    <mergeCell ref="C24:D24"/>
    <mergeCell ref="F24:H24"/>
    <mergeCell ref="I24:L24"/>
    <mergeCell ref="M24:P24"/>
    <mergeCell ref="Q24:S24"/>
    <mergeCell ref="T27:W27"/>
    <mergeCell ref="C26:D26"/>
    <mergeCell ref="F26:H26"/>
    <mergeCell ref="I26:L26"/>
    <mergeCell ref="M26:P26"/>
    <mergeCell ref="Q26:S26"/>
    <mergeCell ref="T26:W26"/>
    <mergeCell ref="C27:D27"/>
    <mergeCell ref="F27:H27"/>
    <mergeCell ref="I27:L27"/>
    <mergeCell ref="M27:P27"/>
    <mergeCell ref="Q27:S2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AE42"/>
  <sheetViews>
    <sheetView workbookViewId="0">
      <selection activeCell="I15" sqref="I15"/>
    </sheetView>
  </sheetViews>
  <sheetFormatPr defaultRowHeight="15"/>
  <cols>
    <col min="1" max="1" width="4.140625" customWidth="1"/>
    <col min="2" max="2" width="17.5703125" customWidth="1"/>
    <col min="3" max="3" width="8.7109375" customWidth="1"/>
    <col min="4" max="4" width="20.140625" customWidth="1"/>
    <col min="5" max="5" width="17.42578125" customWidth="1"/>
    <col min="6" max="6" width="7.5703125" customWidth="1"/>
    <col min="7" max="7" width="6.85546875" customWidth="1"/>
    <col min="8" max="9" width="6.42578125" customWidth="1"/>
    <col min="10" max="10" width="6.5703125" customWidth="1"/>
    <col min="11" max="11" width="8.140625" customWidth="1"/>
    <col min="12" max="14" width="5.5703125" hidden="1" customWidth="1"/>
    <col min="15" max="15" width="7.85546875" bestFit="1" customWidth="1"/>
    <col min="16" max="16" width="4" hidden="1" customWidth="1"/>
    <col min="17" max="17" width="7.28515625" customWidth="1"/>
    <col min="18" max="18" width="6.7109375" customWidth="1"/>
    <col min="19" max="19" width="6.140625" customWidth="1"/>
    <col min="20" max="20" width="5.7109375" customWidth="1"/>
    <col min="21" max="21" width="7.28515625" customWidth="1"/>
    <col min="22" max="22" width="5.85546875" customWidth="1"/>
    <col min="23" max="23" width="7.28515625" customWidth="1"/>
    <col min="24" max="24" width="5.85546875" customWidth="1"/>
    <col min="25" max="25" width="7.28515625" customWidth="1"/>
    <col min="26" max="26" width="8.5703125" customWidth="1"/>
    <col min="27" max="27" width="6.28515625" hidden="1" customWidth="1"/>
    <col min="28" max="28" width="0" hidden="1" customWidth="1"/>
    <col min="30" max="30" width="3.85546875" customWidth="1"/>
    <col min="31" max="31" width="7" customWidth="1"/>
    <col min="257" max="257" width="4.140625" customWidth="1"/>
    <col min="258" max="258" width="17.5703125" customWidth="1"/>
    <col min="259" max="259" width="8.7109375" customWidth="1"/>
    <col min="260" max="260" width="20.140625" customWidth="1"/>
    <col min="261" max="261" width="17.42578125" customWidth="1"/>
    <col min="262" max="262" width="7.5703125" customWidth="1"/>
    <col min="263" max="263" width="6.85546875" customWidth="1"/>
    <col min="264" max="265" width="6.42578125" customWidth="1"/>
    <col min="266" max="266" width="6.5703125" customWidth="1"/>
    <col min="267" max="267" width="8.140625" customWidth="1"/>
    <col min="268" max="270" width="0" hidden="1" customWidth="1"/>
    <col min="271" max="271" width="7.85546875" bestFit="1" customWidth="1"/>
    <col min="272" max="272" width="0" hidden="1" customWidth="1"/>
    <col min="273" max="273" width="7.28515625" customWidth="1"/>
    <col min="274" max="274" width="6.7109375" customWidth="1"/>
    <col min="275" max="275" width="6.140625" customWidth="1"/>
    <col min="276" max="276" width="5.7109375" customWidth="1"/>
    <col min="277" max="277" width="7.28515625" customWidth="1"/>
    <col min="278" max="278" width="5.85546875" customWidth="1"/>
    <col min="279" max="279" width="7.28515625" customWidth="1"/>
    <col min="280" max="280" width="5.85546875" customWidth="1"/>
    <col min="281" max="281" width="7.28515625" customWidth="1"/>
    <col min="282" max="282" width="8.5703125" customWidth="1"/>
    <col min="283" max="284" width="0" hidden="1" customWidth="1"/>
    <col min="286" max="286" width="3.85546875" customWidth="1"/>
    <col min="287" max="287" width="7" customWidth="1"/>
    <col min="513" max="513" width="4.140625" customWidth="1"/>
    <col min="514" max="514" width="17.5703125" customWidth="1"/>
    <col min="515" max="515" width="8.7109375" customWidth="1"/>
    <col min="516" max="516" width="20.140625" customWidth="1"/>
    <col min="517" max="517" width="17.42578125" customWidth="1"/>
    <col min="518" max="518" width="7.5703125" customWidth="1"/>
    <col min="519" max="519" width="6.85546875" customWidth="1"/>
    <col min="520" max="521" width="6.42578125" customWidth="1"/>
    <col min="522" max="522" width="6.5703125" customWidth="1"/>
    <col min="523" max="523" width="8.140625" customWidth="1"/>
    <col min="524" max="526" width="0" hidden="1" customWidth="1"/>
    <col min="527" max="527" width="7.85546875" bestFit="1" customWidth="1"/>
    <col min="528" max="528" width="0" hidden="1" customWidth="1"/>
    <col min="529" max="529" width="7.28515625" customWidth="1"/>
    <col min="530" max="530" width="6.7109375" customWidth="1"/>
    <col min="531" max="531" width="6.140625" customWidth="1"/>
    <col min="532" max="532" width="5.7109375" customWidth="1"/>
    <col min="533" max="533" width="7.28515625" customWidth="1"/>
    <col min="534" max="534" width="5.85546875" customWidth="1"/>
    <col min="535" max="535" width="7.28515625" customWidth="1"/>
    <col min="536" max="536" width="5.85546875" customWidth="1"/>
    <col min="537" max="537" width="7.28515625" customWidth="1"/>
    <col min="538" max="538" width="8.5703125" customWidth="1"/>
    <col min="539" max="540" width="0" hidden="1" customWidth="1"/>
    <col min="542" max="542" width="3.85546875" customWidth="1"/>
    <col min="543" max="543" width="7" customWidth="1"/>
    <col min="769" max="769" width="4.140625" customWidth="1"/>
    <col min="770" max="770" width="17.5703125" customWidth="1"/>
    <col min="771" max="771" width="8.7109375" customWidth="1"/>
    <col min="772" max="772" width="20.140625" customWidth="1"/>
    <col min="773" max="773" width="17.42578125" customWidth="1"/>
    <col min="774" max="774" width="7.5703125" customWidth="1"/>
    <col min="775" max="775" width="6.85546875" customWidth="1"/>
    <col min="776" max="777" width="6.42578125" customWidth="1"/>
    <col min="778" max="778" width="6.5703125" customWidth="1"/>
    <col min="779" max="779" width="8.140625" customWidth="1"/>
    <col min="780" max="782" width="0" hidden="1" customWidth="1"/>
    <col min="783" max="783" width="7.85546875" bestFit="1" customWidth="1"/>
    <col min="784" max="784" width="0" hidden="1" customWidth="1"/>
    <col min="785" max="785" width="7.28515625" customWidth="1"/>
    <col min="786" max="786" width="6.7109375" customWidth="1"/>
    <col min="787" max="787" width="6.140625" customWidth="1"/>
    <col min="788" max="788" width="5.7109375" customWidth="1"/>
    <col min="789" max="789" width="7.28515625" customWidth="1"/>
    <col min="790" max="790" width="5.85546875" customWidth="1"/>
    <col min="791" max="791" width="7.28515625" customWidth="1"/>
    <col min="792" max="792" width="5.85546875" customWidth="1"/>
    <col min="793" max="793" width="7.28515625" customWidth="1"/>
    <col min="794" max="794" width="8.5703125" customWidth="1"/>
    <col min="795" max="796" width="0" hidden="1" customWidth="1"/>
    <col min="798" max="798" width="3.85546875" customWidth="1"/>
    <col min="799" max="799" width="7" customWidth="1"/>
    <col min="1025" max="1025" width="4.140625" customWidth="1"/>
    <col min="1026" max="1026" width="17.5703125" customWidth="1"/>
    <col min="1027" max="1027" width="8.7109375" customWidth="1"/>
    <col min="1028" max="1028" width="20.140625" customWidth="1"/>
    <col min="1029" max="1029" width="17.42578125" customWidth="1"/>
    <col min="1030" max="1030" width="7.5703125" customWidth="1"/>
    <col min="1031" max="1031" width="6.85546875" customWidth="1"/>
    <col min="1032" max="1033" width="6.42578125" customWidth="1"/>
    <col min="1034" max="1034" width="6.5703125" customWidth="1"/>
    <col min="1035" max="1035" width="8.140625" customWidth="1"/>
    <col min="1036" max="1038" width="0" hidden="1" customWidth="1"/>
    <col min="1039" max="1039" width="7.85546875" bestFit="1" customWidth="1"/>
    <col min="1040" max="1040" width="0" hidden="1" customWidth="1"/>
    <col min="1041" max="1041" width="7.28515625" customWidth="1"/>
    <col min="1042" max="1042" width="6.7109375" customWidth="1"/>
    <col min="1043" max="1043" width="6.140625" customWidth="1"/>
    <col min="1044" max="1044" width="5.7109375" customWidth="1"/>
    <col min="1045" max="1045" width="7.28515625" customWidth="1"/>
    <col min="1046" max="1046" width="5.85546875" customWidth="1"/>
    <col min="1047" max="1047" width="7.28515625" customWidth="1"/>
    <col min="1048" max="1048" width="5.85546875" customWidth="1"/>
    <col min="1049" max="1049" width="7.28515625" customWidth="1"/>
    <col min="1050" max="1050" width="8.5703125" customWidth="1"/>
    <col min="1051" max="1052" width="0" hidden="1" customWidth="1"/>
    <col min="1054" max="1054" width="3.85546875" customWidth="1"/>
    <col min="1055" max="1055" width="7" customWidth="1"/>
    <col min="1281" max="1281" width="4.140625" customWidth="1"/>
    <col min="1282" max="1282" width="17.5703125" customWidth="1"/>
    <col min="1283" max="1283" width="8.7109375" customWidth="1"/>
    <col min="1284" max="1284" width="20.140625" customWidth="1"/>
    <col min="1285" max="1285" width="17.42578125" customWidth="1"/>
    <col min="1286" max="1286" width="7.5703125" customWidth="1"/>
    <col min="1287" max="1287" width="6.85546875" customWidth="1"/>
    <col min="1288" max="1289" width="6.42578125" customWidth="1"/>
    <col min="1290" max="1290" width="6.5703125" customWidth="1"/>
    <col min="1291" max="1291" width="8.140625" customWidth="1"/>
    <col min="1292" max="1294" width="0" hidden="1" customWidth="1"/>
    <col min="1295" max="1295" width="7.85546875" bestFit="1" customWidth="1"/>
    <col min="1296" max="1296" width="0" hidden="1" customWidth="1"/>
    <col min="1297" max="1297" width="7.28515625" customWidth="1"/>
    <col min="1298" max="1298" width="6.7109375" customWidth="1"/>
    <col min="1299" max="1299" width="6.140625" customWidth="1"/>
    <col min="1300" max="1300" width="5.7109375" customWidth="1"/>
    <col min="1301" max="1301" width="7.28515625" customWidth="1"/>
    <col min="1302" max="1302" width="5.85546875" customWidth="1"/>
    <col min="1303" max="1303" width="7.28515625" customWidth="1"/>
    <col min="1304" max="1304" width="5.85546875" customWidth="1"/>
    <col min="1305" max="1305" width="7.28515625" customWidth="1"/>
    <col min="1306" max="1306" width="8.5703125" customWidth="1"/>
    <col min="1307" max="1308" width="0" hidden="1" customWidth="1"/>
    <col min="1310" max="1310" width="3.85546875" customWidth="1"/>
    <col min="1311" max="1311" width="7" customWidth="1"/>
    <col min="1537" max="1537" width="4.140625" customWidth="1"/>
    <col min="1538" max="1538" width="17.5703125" customWidth="1"/>
    <col min="1539" max="1539" width="8.7109375" customWidth="1"/>
    <col min="1540" max="1540" width="20.140625" customWidth="1"/>
    <col min="1541" max="1541" width="17.42578125" customWidth="1"/>
    <col min="1542" max="1542" width="7.5703125" customWidth="1"/>
    <col min="1543" max="1543" width="6.85546875" customWidth="1"/>
    <col min="1544" max="1545" width="6.42578125" customWidth="1"/>
    <col min="1546" max="1546" width="6.5703125" customWidth="1"/>
    <col min="1547" max="1547" width="8.140625" customWidth="1"/>
    <col min="1548" max="1550" width="0" hidden="1" customWidth="1"/>
    <col min="1551" max="1551" width="7.85546875" bestFit="1" customWidth="1"/>
    <col min="1552" max="1552" width="0" hidden="1" customWidth="1"/>
    <col min="1553" max="1553" width="7.28515625" customWidth="1"/>
    <col min="1554" max="1554" width="6.7109375" customWidth="1"/>
    <col min="1555" max="1555" width="6.140625" customWidth="1"/>
    <col min="1556" max="1556" width="5.7109375" customWidth="1"/>
    <col min="1557" max="1557" width="7.28515625" customWidth="1"/>
    <col min="1558" max="1558" width="5.85546875" customWidth="1"/>
    <col min="1559" max="1559" width="7.28515625" customWidth="1"/>
    <col min="1560" max="1560" width="5.85546875" customWidth="1"/>
    <col min="1561" max="1561" width="7.28515625" customWidth="1"/>
    <col min="1562" max="1562" width="8.5703125" customWidth="1"/>
    <col min="1563" max="1564" width="0" hidden="1" customWidth="1"/>
    <col min="1566" max="1566" width="3.85546875" customWidth="1"/>
    <col min="1567" max="1567" width="7" customWidth="1"/>
    <col min="1793" max="1793" width="4.140625" customWidth="1"/>
    <col min="1794" max="1794" width="17.5703125" customWidth="1"/>
    <col min="1795" max="1795" width="8.7109375" customWidth="1"/>
    <col min="1796" max="1796" width="20.140625" customWidth="1"/>
    <col min="1797" max="1797" width="17.42578125" customWidth="1"/>
    <col min="1798" max="1798" width="7.5703125" customWidth="1"/>
    <col min="1799" max="1799" width="6.85546875" customWidth="1"/>
    <col min="1800" max="1801" width="6.42578125" customWidth="1"/>
    <col min="1802" max="1802" width="6.5703125" customWidth="1"/>
    <col min="1803" max="1803" width="8.140625" customWidth="1"/>
    <col min="1804" max="1806" width="0" hidden="1" customWidth="1"/>
    <col min="1807" max="1807" width="7.85546875" bestFit="1" customWidth="1"/>
    <col min="1808" max="1808" width="0" hidden="1" customWidth="1"/>
    <col min="1809" max="1809" width="7.28515625" customWidth="1"/>
    <col min="1810" max="1810" width="6.7109375" customWidth="1"/>
    <col min="1811" max="1811" width="6.140625" customWidth="1"/>
    <col min="1812" max="1812" width="5.7109375" customWidth="1"/>
    <col min="1813" max="1813" width="7.28515625" customWidth="1"/>
    <col min="1814" max="1814" width="5.85546875" customWidth="1"/>
    <col min="1815" max="1815" width="7.28515625" customWidth="1"/>
    <col min="1816" max="1816" width="5.85546875" customWidth="1"/>
    <col min="1817" max="1817" width="7.28515625" customWidth="1"/>
    <col min="1818" max="1818" width="8.5703125" customWidth="1"/>
    <col min="1819" max="1820" width="0" hidden="1" customWidth="1"/>
    <col min="1822" max="1822" width="3.85546875" customWidth="1"/>
    <col min="1823" max="1823" width="7" customWidth="1"/>
    <col min="2049" max="2049" width="4.140625" customWidth="1"/>
    <col min="2050" max="2050" width="17.5703125" customWidth="1"/>
    <col min="2051" max="2051" width="8.7109375" customWidth="1"/>
    <col min="2052" max="2052" width="20.140625" customWidth="1"/>
    <col min="2053" max="2053" width="17.42578125" customWidth="1"/>
    <col min="2054" max="2054" width="7.5703125" customWidth="1"/>
    <col min="2055" max="2055" width="6.85546875" customWidth="1"/>
    <col min="2056" max="2057" width="6.42578125" customWidth="1"/>
    <col min="2058" max="2058" width="6.5703125" customWidth="1"/>
    <col min="2059" max="2059" width="8.140625" customWidth="1"/>
    <col min="2060" max="2062" width="0" hidden="1" customWidth="1"/>
    <col min="2063" max="2063" width="7.85546875" bestFit="1" customWidth="1"/>
    <col min="2064" max="2064" width="0" hidden="1" customWidth="1"/>
    <col min="2065" max="2065" width="7.28515625" customWidth="1"/>
    <col min="2066" max="2066" width="6.7109375" customWidth="1"/>
    <col min="2067" max="2067" width="6.140625" customWidth="1"/>
    <col min="2068" max="2068" width="5.7109375" customWidth="1"/>
    <col min="2069" max="2069" width="7.28515625" customWidth="1"/>
    <col min="2070" max="2070" width="5.85546875" customWidth="1"/>
    <col min="2071" max="2071" width="7.28515625" customWidth="1"/>
    <col min="2072" max="2072" width="5.85546875" customWidth="1"/>
    <col min="2073" max="2073" width="7.28515625" customWidth="1"/>
    <col min="2074" max="2074" width="8.5703125" customWidth="1"/>
    <col min="2075" max="2076" width="0" hidden="1" customWidth="1"/>
    <col min="2078" max="2078" width="3.85546875" customWidth="1"/>
    <col min="2079" max="2079" width="7" customWidth="1"/>
    <col min="2305" max="2305" width="4.140625" customWidth="1"/>
    <col min="2306" max="2306" width="17.5703125" customWidth="1"/>
    <col min="2307" max="2307" width="8.7109375" customWidth="1"/>
    <col min="2308" max="2308" width="20.140625" customWidth="1"/>
    <col min="2309" max="2309" width="17.42578125" customWidth="1"/>
    <col min="2310" max="2310" width="7.5703125" customWidth="1"/>
    <col min="2311" max="2311" width="6.85546875" customWidth="1"/>
    <col min="2312" max="2313" width="6.42578125" customWidth="1"/>
    <col min="2314" max="2314" width="6.5703125" customWidth="1"/>
    <col min="2315" max="2315" width="8.140625" customWidth="1"/>
    <col min="2316" max="2318" width="0" hidden="1" customWidth="1"/>
    <col min="2319" max="2319" width="7.85546875" bestFit="1" customWidth="1"/>
    <col min="2320" max="2320" width="0" hidden="1" customWidth="1"/>
    <col min="2321" max="2321" width="7.28515625" customWidth="1"/>
    <col min="2322" max="2322" width="6.7109375" customWidth="1"/>
    <col min="2323" max="2323" width="6.140625" customWidth="1"/>
    <col min="2324" max="2324" width="5.7109375" customWidth="1"/>
    <col min="2325" max="2325" width="7.28515625" customWidth="1"/>
    <col min="2326" max="2326" width="5.85546875" customWidth="1"/>
    <col min="2327" max="2327" width="7.28515625" customWidth="1"/>
    <col min="2328" max="2328" width="5.85546875" customWidth="1"/>
    <col min="2329" max="2329" width="7.28515625" customWidth="1"/>
    <col min="2330" max="2330" width="8.5703125" customWidth="1"/>
    <col min="2331" max="2332" width="0" hidden="1" customWidth="1"/>
    <col min="2334" max="2334" width="3.85546875" customWidth="1"/>
    <col min="2335" max="2335" width="7" customWidth="1"/>
    <col min="2561" max="2561" width="4.140625" customWidth="1"/>
    <col min="2562" max="2562" width="17.5703125" customWidth="1"/>
    <col min="2563" max="2563" width="8.7109375" customWidth="1"/>
    <col min="2564" max="2564" width="20.140625" customWidth="1"/>
    <col min="2565" max="2565" width="17.42578125" customWidth="1"/>
    <col min="2566" max="2566" width="7.5703125" customWidth="1"/>
    <col min="2567" max="2567" width="6.85546875" customWidth="1"/>
    <col min="2568" max="2569" width="6.42578125" customWidth="1"/>
    <col min="2570" max="2570" width="6.5703125" customWidth="1"/>
    <col min="2571" max="2571" width="8.140625" customWidth="1"/>
    <col min="2572" max="2574" width="0" hidden="1" customWidth="1"/>
    <col min="2575" max="2575" width="7.85546875" bestFit="1" customWidth="1"/>
    <col min="2576" max="2576" width="0" hidden="1" customWidth="1"/>
    <col min="2577" max="2577" width="7.28515625" customWidth="1"/>
    <col min="2578" max="2578" width="6.7109375" customWidth="1"/>
    <col min="2579" max="2579" width="6.140625" customWidth="1"/>
    <col min="2580" max="2580" width="5.7109375" customWidth="1"/>
    <col min="2581" max="2581" width="7.28515625" customWidth="1"/>
    <col min="2582" max="2582" width="5.85546875" customWidth="1"/>
    <col min="2583" max="2583" width="7.28515625" customWidth="1"/>
    <col min="2584" max="2584" width="5.85546875" customWidth="1"/>
    <col min="2585" max="2585" width="7.28515625" customWidth="1"/>
    <col min="2586" max="2586" width="8.5703125" customWidth="1"/>
    <col min="2587" max="2588" width="0" hidden="1" customWidth="1"/>
    <col min="2590" max="2590" width="3.85546875" customWidth="1"/>
    <col min="2591" max="2591" width="7" customWidth="1"/>
    <col min="2817" max="2817" width="4.140625" customWidth="1"/>
    <col min="2818" max="2818" width="17.5703125" customWidth="1"/>
    <col min="2819" max="2819" width="8.7109375" customWidth="1"/>
    <col min="2820" max="2820" width="20.140625" customWidth="1"/>
    <col min="2821" max="2821" width="17.42578125" customWidth="1"/>
    <col min="2822" max="2822" width="7.5703125" customWidth="1"/>
    <col min="2823" max="2823" width="6.85546875" customWidth="1"/>
    <col min="2824" max="2825" width="6.42578125" customWidth="1"/>
    <col min="2826" max="2826" width="6.5703125" customWidth="1"/>
    <col min="2827" max="2827" width="8.140625" customWidth="1"/>
    <col min="2828" max="2830" width="0" hidden="1" customWidth="1"/>
    <col min="2831" max="2831" width="7.85546875" bestFit="1" customWidth="1"/>
    <col min="2832" max="2832" width="0" hidden="1" customWidth="1"/>
    <col min="2833" max="2833" width="7.28515625" customWidth="1"/>
    <col min="2834" max="2834" width="6.7109375" customWidth="1"/>
    <col min="2835" max="2835" width="6.140625" customWidth="1"/>
    <col min="2836" max="2836" width="5.7109375" customWidth="1"/>
    <col min="2837" max="2837" width="7.28515625" customWidth="1"/>
    <col min="2838" max="2838" width="5.85546875" customWidth="1"/>
    <col min="2839" max="2839" width="7.28515625" customWidth="1"/>
    <col min="2840" max="2840" width="5.85546875" customWidth="1"/>
    <col min="2841" max="2841" width="7.28515625" customWidth="1"/>
    <col min="2842" max="2842" width="8.5703125" customWidth="1"/>
    <col min="2843" max="2844" width="0" hidden="1" customWidth="1"/>
    <col min="2846" max="2846" width="3.85546875" customWidth="1"/>
    <col min="2847" max="2847" width="7" customWidth="1"/>
    <col min="3073" max="3073" width="4.140625" customWidth="1"/>
    <col min="3074" max="3074" width="17.5703125" customWidth="1"/>
    <col min="3075" max="3075" width="8.7109375" customWidth="1"/>
    <col min="3076" max="3076" width="20.140625" customWidth="1"/>
    <col min="3077" max="3077" width="17.42578125" customWidth="1"/>
    <col min="3078" max="3078" width="7.5703125" customWidth="1"/>
    <col min="3079" max="3079" width="6.85546875" customWidth="1"/>
    <col min="3080" max="3081" width="6.42578125" customWidth="1"/>
    <col min="3082" max="3082" width="6.5703125" customWidth="1"/>
    <col min="3083" max="3083" width="8.140625" customWidth="1"/>
    <col min="3084" max="3086" width="0" hidden="1" customWidth="1"/>
    <col min="3087" max="3087" width="7.85546875" bestFit="1" customWidth="1"/>
    <col min="3088" max="3088" width="0" hidden="1" customWidth="1"/>
    <col min="3089" max="3089" width="7.28515625" customWidth="1"/>
    <col min="3090" max="3090" width="6.7109375" customWidth="1"/>
    <col min="3091" max="3091" width="6.140625" customWidth="1"/>
    <col min="3092" max="3092" width="5.7109375" customWidth="1"/>
    <col min="3093" max="3093" width="7.28515625" customWidth="1"/>
    <col min="3094" max="3094" width="5.85546875" customWidth="1"/>
    <col min="3095" max="3095" width="7.28515625" customWidth="1"/>
    <col min="3096" max="3096" width="5.85546875" customWidth="1"/>
    <col min="3097" max="3097" width="7.28515625" customWidth="1"/>
    <col min="3098" max="3098" width="8.5703125" customWidth="1"/>
    <col min="3099" max="3100" width="0" hidden="1" customWidth="1"/>
    <col min="3102" max="3102" width="3.85546875" customWidth="1"/>
    <col min="3103" max="3103" width="7" customWidth="1"/>
    <col min="3329" max="3329" width="4.140625" customWidth="1"/>
    <col min="3330" max="3330" width="17.5703125" customWidth="1"/>
    <col min="3331" max="3331" width="8.7109375" customWidth="1"/>
    <col min="3332" max="3332" width="20.140625" customWidth="1"/>
    <col min="3333" max="3333" width="17.42578125" customWidth="1"/>
    <col min="3334" max="3334" width="7.5703125" customWidth="1"/>
    <col min="3335" max="3335" width="6.85546875" customWidth="1"/>
    <col min="3336" max="3337" width="6.42578125" customWidth="1"/>
    <col min="3338" max="3338" width="6.5703125" customWidth="1"/>
    <col min="3339" max="3339" width="8.140625" customWidth="1"/>
    <col min="3340" max="3342" width="0" hidden="1" customWidth="1"/>
    <col min="3343" max="3343" width="7.85546875" bestFit="1" customWidth="1"/>
    <col min="3344" max="3344" width="0" hidden="1" customWidth="1"/>
    <col min="3345" max="3345" width="7.28515625" customWidth="1"/>
    <col min="3346" max="3346" width="6.7109375" customWidth="1"/>
    <col min="3347" max="3347" width="6.140625" customWidth="1"/>
    <col min="3348" max="3348" width="5.7109375" customWidth="1"/>
    <col min="3349" max="3349" width="7.28515625" customWidth="1"/>
    <col min="3350" max="3350" width="5.85546875" customWidth="1"/>
    <col min="3351" max="3351" width="7.28515625" customWidth="1"/>
    <col min="3352" max="3352" width="5.85546875" customWidth="1"/>
    <col min="3353" max="3353" width="7.28515625" customWidth="1"/>
    <col min="3354" max="3354" width="8.5703125" customWidth="1"/>
    <col min="3355" max="3356" width="0" hidden="1" customWidth="1"/>
    <col min="3358" max="3358" width="3.85546875" customWidth="1"/>
    <col min="3359" max="3359" width="7" customWidth="1"/>
    <col min="3585" max="3585" width="4.140625" customWidth="1"/>
    <col min="3586" max="3586" width="17.5703125" customWidth="1"/>
    <col min="3587" max="3587" width="8.7109375" customWidth="1"/>
    <col min="3588" max="3588" width="20.140625" customWidth="1"/>
    <col min="3589" max="3589" width="17.42578125" customWidth="1"/>
    <col min="3590" max="3590" width="7.5703125" customWidth="1"/>
    <col min="3591" max="3591" width="6.85546875" customWidth="1"/>
    <col min="3592" max="3593" width="6.42578125" customWidth="1"/>
    <col min="3594" max="3594" width="6.5703125" customWidth="1"/>
    <col min="3595" max="3595" width="8.140625" customWidth="1"/>
    <col min="3596" max="3598" width="0" hidden="1" customWidth="1"/>
    <col min="3599" max="3599" width="7.85546875" bestFit="1" customWidth="1"/>
    <col min="3600" max="3600" width="0" hidden="1" customWidth="1"/>
    <col min="3601" max="3601" width="7.28515625" customWidth="1"/>
    <col min="3602" max="3602" width="6.7109375" customWidth="1"/>
    <col min="3603" max="3603" width="6.140625" customWidth="1"/>
    <col min="3604" max="3604" width="5.7109375" customWidth="1"/>
    <col min="3605" max="3605" width="7.28515625" customWidth="1"/>
    <col min="3606" max="3606" width="5.85546875" customWidth="1"/>
    <col min="3607" max="3607" width="7.28515625" customWidth="1"/>
    <col min="3608" max="3608" width="5.85546875" customWidth="1"/>
    <col min="3609" max="3609" width="7.28515625" customWidth="1"/>
    <col min="3610" max="3610" width="8.5703125" customWidth="1"/>
    <col min="3611" max="3612" width="0" hidden="1" customWidth="1"/>
    <col min="3614" max="3614" width="3.85546875" customWidth="1"/>
    <col min="3615" max="3615" width="7" customWidth="1"/>
    <col min="3841" max="3841" width="4.140625" customWidth="1"/>
    <col min="3842" max="3842" width="17.5703125" customWidth="1"/>
    <col min="3843" max="3843" width="8.7109375" customWidth="1"/>
    <col min="3844" max="3844" width="20.140625" customWidth="1"/>
    <col min="3845" max="3845" width="17.42578125" customWidth="1"/>
    <col min="3846" max="3846" width="7.5703125" customWidth="1"/>
    <col min="3847" max="3847" width="6.85546875" customWidth="1"/>
    <col min="3848" max="3849" width="6.42578125" customWidth="1"/>
    <col min="3850" max="3850" width="6.5703125" customWidth="1"/>
    <col min="3851" max="3851" width="8.140625" customWidth="1"/>
    <col min="3852" max="3854" width="0" hidden="1" customWidth="1"/>
    <col min="3855" max="3855" width="7.85546875" bestFit="1" customWidth="1"/>
    <col min="3856" max="3856" width="0" hidden="1" customWidth="1"/>
    <col min="3857" max="3857" width="7.28515625" customWidth="1"/>
    <col min="3858" max="3858" width="6.7109375" customWidth="1"/>
    <col min="3859" max="3859" width="6.140625" customWidth="1"/>
    <col min="3860" max="3860" width="5.7109375" customWidth="1"/>
    <col min="3861" max="3861" width="7.28515625" customWidth="1"/>
    <col min="3862" max="3862" width="5.85546875" customWidth="1"/>
    <col min="3863" max="3863" width="7.28515625" customWidth="1"/>
    <col min="3864" max="3864" width="5.85546875" customWidth="1"/>
    <col min="3865" max="3865" width="7.28515625" customWidth="1"/>
    <col min="3866" max="3866" width="8.5703125" customWidth="1"/>
    <col min="3867" max="3868" width="0" hidden="1" customWidth="1"/>
    <col min="3870" max="3870" width="3.85546875" customWidth="1"/>
    <col min="3871" max="3871" width="7" customWidth="1"/>
    <col min="4097" max="4097" width="4.140625" customWidth="1"/>
    <col min="4098" max="4098" width="17.5703125" customWidth="1"/>
    <col min="4099" max="4099" width="8.7109375" customWidth="1"/>
    <col min="4100" max="4100" width="20.140625" customWidth="1"/>
    <col min="4101" max="4101" width="17.42578125" customWidth="1"/>
    <col min="4102" max="4102" width="7.5703125" customWidth="1"/>
    <col min="4103" max="4103" width="6.85546875" customWidth="1"/>
    <col min="4104" max="4105" width="6.42578125" customWidth="1"/>
    <col min="4106" max="4106" width="6.5703125" customWidth="1"/>
    <col min="4107" max="4107" width="8.140625" customWidth="1"/>
    <col min="4108" max="4110" width="0" hidden="1" customWidth="1"/>
    <col min="4111" max="4111" width="7.85546875" bestFit="1" customWidth="1"/>
    <col min="4112" max="4112" width="0" hidden="1" customWidth="1"/>
    <col min="4113" max="4113" width="7.28515625" customWidth="1"/>
    <col min="4114" max="4114" width="6.7109375" customWidth="1"/>
    <col min="4115" max="4115" width="6.140625" customWidth="1"/>
    <col min="4116" max="4116" width="5.7109375" customWidth="1"/>
    <col min="4117" max="4117" width="7.28515625" customWidth="1"/>
    <col min="4118" max="4118" width="5.85546875" customWidth="1"/>
    <col min="4119" max="4119" width="7.28515625" customWidth="1"/>
    <col min="4120" max="4120" width="5.85546875" customWidth="1"/>
    <col min="4121" max="4121" width="7.28515625" customWidth="1"/>
    <col min="4122" max="4122" width="8.5703125" customWidth="1"/>
    <col min="4123" max="4124" width="0" hidden="1" customWidth="1"/>
    <col min="4126" max="4126" width="3.85546875" customWidth="1"/>
    <col min="4127" max="4127" width="7" customWidth="1"/>
    <col min="4353" max="4353" width="4.140625" customWidth="1"/>
    <col min="4354" max="4354" width="17.5703125" customWidth="1"/>
    <col min="4355" max="4355" width="8.7109375" customWidth="1"/>
    <col min="4356" max="4356" width="20.140625" customWidth="1"/>
    <col min="4357" max="4357" width="17.42578125" customWidth="1"/>
    <col min="4358" max="4358" width="7.5703125" customWidth="1"/>
    <col min="4359" max="4359" width="6.85546875" customWidth="1"/>
    <col min="4360" max="4361" width="6.42578125" customWidth="1"/>
    <col min="4362" max="4362" width="6.5703125" customWidth="1"/>
    <col min="4363" max="4363" width="8.140625" customWidth="1"/>
    <col min="4364" max="4366" width="0" hidden="1" customWidth="1"/>
    <col min="4367" max="4367" width="7.85546875" bestFit="1" customWidth="1"/>
    <col min="4368" max="4368" width="0" hidden="1" customWidth="1"/>
    <col min="4369" max="4369" width="7.28515625" customWidth="1"/>
    <col min="4370" max="4370" width="6.7109375" customWidth="1"/>
    <col min="4371" max="4371" width="6.140625" customWidth="1"/>
    <col min="4372" max="4372" width="5.7109375" customWidth="1"/>
    <col min="4373" max="4373" width="7.28515625" customWidth="1"/>
    <col min="4374" max="4374" width="5.85546875" customWidth="1"/>
    <col min="4375" max="4375" width="7.28515625" customWidth="1"/>
    <col min="4376" max="4376" width="5.85546875" customWidth="1"/>
    <col min="4377" max="4377" width="7.28515625" customWidth="1"/>
    <col min="4378" max="4378" width="8.5703125" customWidth="1"/>
    <col min="4379" max="4380" width="0" hidden="1" customWidth="1"/>
    <col min="4382" max="4382" width="3.85546875" customWidth="1"/>
    <col min="4383" max="4383" width="7" customWidth="1"/>
    <col min="4609" max="4609" width="4.140625" customWidth="1"/>
    <col min="4610" max="4610" width="17.5703125" customWidth="1"/>
    <col min="4611" max="4611" width="8.7109375" customWidth="1"/>
    <col min="4612" max="4612" width="20.140625" customWidth="1"/>
    <col min="4613" max="4613" width="17.42578125" customWidth="1"/>
    <col min="4614" max="4614" width="7.5703125" customWidth="1"/>
    <col min="4615" max="4615" width="6.85546875" customWidth="1"/>
    <col min="4616" max="4617" width="6.42578125" customWidth="1"/>
    <col min="4618" max="4618" width="6.5703125" customWidth="1"/>
    <col min="4619" max="4619" width="8.140625" customWidth="1"/>
    <col min="4620" max="4622" width="0" hidden="1" customWidth="1"/>
    <col min="4623" max="4623" width="7.85546875" bestFit="1" customWidth="1"/>
    <col min="4624" max="4624" width="0" hidden="1" customWidth="1"/>
    <col min="4625" max="4625" width="7.28515625" customWidth="1"/>
    <col min="4626" max="4626" width="6.7109375" customWidth="1"/>
    <col min="4627" max="4627" width="6.140625" customWidth="1"/>
    <col min="4628" max="4628" width="5.7109375" customWidth="1"/>
    <col min="4629" max="4629" width="7.28515625" customWidth="1"/>
    <col min="4630" max="4630" width="5.85546875" customWidth="1"/>
    <col min="4631" max="4631" width="7.28515625" customWidth="1"/>
    <col min="4632" max="4632" width="5.85546875" customWidth="1"/>
    <col min="4633" max="4633" width="7.28515625" customWidth="1"/>
    <col min="4634" max="4634" width="8.5703125" customWidth="1"/>
    <col min="4635" max="4636" width="0" hidden="1" customWidth="1"/>
    <col min="4638" max="4638" width="3.85546875" customWidth="1"/>
    <col min="4639" max="4639" width="7" customWidth="1"/>
    <col min="4865" max="4865" width="4.140625" customWidth="1"/>
    <col min="4866" max="4866" width="17.5703125" customWidth="1"/>
    <col min="4867" max="4867" width="8.7109375" customWidth="1"/>
    <col min="4868" max="4868" width="20.140625" customWidth="1"/>
    <col min="4869" max="4869" width="17.42578125" customWidth="1"/>
    <col min="4870" max="4870" width="7.5703125" customWidth="1"/>
    <col min="4871" max="4871" width="6.85546875" customWidth="1"/>
    <col min="4872" max="4873" width="6.42578125" customWidth="1"/>
    <col min="4874" max="4874" width="6.5703125" customWidth="1"/>
    <col min="4875" max="4875" width="8.140625" customWidth="1"/>
    <col min="4876" max="4878" width="0" hidden="1" customWidth="1"/>
    <col min="4879" max="4879" width="7.85546875" bestFit="1" customWidth="1"/>
    <col min="4880" max="4880" width="0" hidden="1" customWidth="1"/>
    <col min="4881" max="4881" width="7.28515625" customWidth="1"/>
    <col min="4882" max="4882" width="6.7109375" customWidth="1"/>
    <col min="4883" max="4883" width="6.140625" customWidth="1"/>
    <col min="4884" max="4884" width="5.7109375" customWidth="1"/>
    <col min="4885" max="4885" width="7.28515625" customWidth="1"/>
    <col min="4886" max="4886" width="5.85546875" customWidth="1"/>
    <col min="4887" max="4887" width="7.28515625" customWidth="1"/>
    <col min="4888" max="4888" width="5.85546875" customWidth="1"/>
    <col min="4889" max="4889" width="7.28515625" customWidth="1"/>
    <col min="4890" max="4890" width="8.5703125" customWidth="1"/>
    <col min="4891" max="4892" width="0" hidden="1" customWidth="1"/>
    <col min="4894" max="4894" width="3.85546875" customWidth="1"/>
    <col min="4895" max="4895" width="7" customWidth="1"/>
    <col min="5121" max="5121" width="4.140625" customWidth="1"/>
    <col min="5122" max="5122" width="17.5703125" customWidth="1"/>
    <col min="5123" max="5123" width="8.7109375" customWidth="1"/>
    <col min="5124" max="5124" width="20.140625" customWidth="1"/>
    <col min="5125" max="5125" width="17.42578125" customWidth="1"/>
    <col min="5126" max="5126" width="7.5703125" customWidth="1"/>
    <col min="5127" max="5127" width="6.85546875" customWidth="1"/>
    <col min="5128" max="5129" width="6.42578125" customWidth="1"/>
    <col min="5130" max="5130" width="6.5703125" customWidth="1"/>
    <col min="5131" max="5131" width="8.140625" customWidth="1"/>
    <col min="5132" max="5134" width="0" hidden="1" customWidth="1"/>
    <col min="5135" max="5135" width="7.85546875" bestFit="1" customWidth="1"/>
    <col min="5136" max="5136" width="0" hidden="1" customWidth="1"/>
    <col min="5137" max="5137" width="7.28515625" customWidth="1"/>
    <col min="5138" max="5138" width="6.7109375" customWidth="1"/>
    <col min="5139" max="5139" width="6.140625" customWidth="1"/>
    <col min="5140" max="5140" width="5.7109375" customWidth="1"/>
    <col min="5141" max="5141" width="7.28515625" customWidth="1"/>
    <col min="5142" max="5142" width="5.85546875" customWidth="1"/>
    <col min="5143" max="5143" width="7.28515625" customWidth="1"/>
    <col min="5144" max="5144" width="5.85546875" customWidth="1"/>
    <col min="5145" max="5145" width="7.28515625" customWidth="1"/>
    <col min="5146" max="5146" width="8.5703125" customWidth="1"/>
    <col min="5147" max="5148" width="0" hidden="1" customWidth="1"/>
    <col min="5150" max="5150" width="3.85546875" customWidth="1"/>
    <col min="5151" max="5151" width="7" customWidth="1"/>
    <col min="5377" max="5377" width="4.140625" customWidth="1"/>
    <col min="5378" max="5378" width="17.5703125" customWidth="1"/>
    <col min="5379" max="5379" width="8.7109375" customWidth="1"/>
    <col min="5380" max="5380" width="20.140625" customWidth="1"/>
    <col min="5381" max="5381" width="17.42578125" customWidth="1"/>
    <col min="5382" max="5382" width="7.5703125" customWidth="1"/>
    <col min="5383" max="5383" width="6.85546875" customWidth="1"/>
    <col min="5384" max="5385" width="6.42578125" customWidth="1"/>
    <col min="5386" max="5386" width="6.5703125" customWidth="1"/>
    <col min="5387" max="5387" width="8.140625" customWidth="1"/>
    <col min="5388" max="5390" width="0" hidden="1" customWidth="1"/>
    <col min="5391" max="5391" width="7.85546875" bestFit="1" customWidth="1"/>
    <col min="5392" max="5392" width="0" hidden="1" customWidth="1"/>
    <col min="5393" max="5393" width="7.28515625" customWidth="1"/>
    <col min="5394" max="5394" width="6.7109375" customWidth="1"/>
    <col min="5395" max="5395" width="6.140625" customWidth="1"/>
    <col min="5396" max="5396" width="5.7109375" customWidth="1"/>
    <col min="5397" max="5397" width="7.28515625" customWidth="1"/>
    <col min="5398" max="5398" width="5.85546875" customWidth="1"/>
    <col min="5399" max="5399" width="7.28515625" customWidth="1"/>
    <col min="5400" max="5400" width="5.85546875" customWidth="1"/>
    <col min="5401" max="5401" width="7.28515625" customWidth="1"/>
    <col min="5402" max="5402" width="8.5703125" customWidth="1"/>
    <col min="5403" max="5404" width="0" hidden="1" customWidth="1"/>
    <col min="5406" max="5406" width="3.85546875" customWidth="1"/>
    <col min="5407" max="5407" width="7" customWidth="1"/>
    <col min="5633" max="5633" width="4.140625" customWidth="1"/>
    <col min="5634" max="5634" width="17.5703125" customWidth="1"/>
    <col min="5635" max="5635" width="8.7109375" customWidth="1"/>
    <col min="5636" max="5636" width="20.140625" customWidth="1"/>
    <col min="5637" max="5637" width="17.42578125" customWidth="1"/>
    <col min="5638" max="5638" width="7.5703125" customWidth="1"/>
    <col min="5639" max="5639" width="6.85546875" customWidth="1"/>
    <col min="5640" max="5641" width="6.42578125" customWidth="1"/>
    <col min="5642" max="5642" width="6.5703125" customWidth="1"/>
    <col min="5643" max="5643" width="8.140625" customWidth="1"/>
    <col min="5644" max="5646" width="0" hidden="1" customWidth="1"/>
    <col min="5647" max="5647" width="7.85546875" bestFit="1" customWidth="1"/>
    <col min="5648" max="5648" width="0" hidden="1" customWidth="1"/>
    <col min="5649" max="5649" width="7.28515625" customWidth="1"/>
    <col min="5650" max="5650" width="6.7109375" customWidth="1"/>
    <col min="5651" max="5651" width="6.140625" customWidth="1"/>
    <col min="5652" max="5652" width="5.7109375" customWidth="1"/>
    <col min="5653" max="5653" width="7.28515625" customWidth="1"/>
    <col min="5654" max="5654" width="5.85546875" customWidth="1"/>
    <col min="5655" max="5655" width="7.28515625" customWidth="1"/>
    <col min="5656" max="5656" width="5.85546875" customWidth="1"/>
    <col min="5657" max="5657" width="7.28515625" customWidth="1"/>
    <col min="5658" max="5658" width="8.5703125" customWidth="1"/>
    <col min="5659" max="5660" width="0" hidden="1" customWidth="1"/>
    <col min="5662" max="5662" width="3.85546875" customWidth="1"/>
    <col min="5663" max="5663" width="7" customWidth="1"/>
    <col min="5889" max="5889" width="4.140625" customWidth="1"/>
    <col min="5890" max="5890" width="17.5703125" customWidth="1"/>
    <col min="5891" max="5891" width="8.7109375" customWidth="1"/>
    <col min="5892" max="5892" width="20.140625" customWidth="1"/>
    <col min="5893" max="5893" width="17.42578125" customWidth="1"/>
    <col min="5894" max="5894" width="7.5703125" customWidth="1"/>
    <col min="5895" max="5895" width="6.85546875" customWidth="1"/>
    <col min="5896" max="5897" width="6.42578125" customWidth="1"/>
    <col min="5898" max="5898" width="6.5703125" customWidth="1"/>
    <col min="5899" max="5899" width="8.140625" customWidth="1"/>
    <col min="5900" max="5902" width="0" hidden="1" customWidth="1"/>
    <col min="5903" max="5903" width="7.85546875" bestFit="1" customWidth="1"/>
    <col min="5904" max="5904" width="0" hidden="1" customWidth="1"/>
    <col min="5905" max="5905" width="7.28515625" customWidth="1"/>
    <col min="5906" max="5906" width="6.7109375" customWidth="1"/>
    <col min="5907" max="5907" width="6.140625" customWidth="1"/>
    <col min="5908" max="5908" width="5.7109375" customWidth="1"/>
    <col min="5909" max="5909" width="7.28515625" customWidth="1"/>
    <col min="5910" max="5910" width="5.85546875" customWidth="1"/>
    <col min="5911" max="5911" width="7.28515625" customWidth="1"/>
    <col min="5912" max="5912" width="5.85546875" customWidth="1"/>
    <col min="5913" max="5913" width="7.28515625" customWidth="1"/>
    <col min="5914" max="5914" width="8.5703125" customWidth="1"/>
    <col min="5915" max="5916" width="0" hidden="1" customWidth="1"/>
    <col min="5918" max="5918" width="3.85546875" customWidth="1"/>
    <col min="5919" max="5919" width="7" customWidth="1"/>
    <col min="6145" max="6145" width="4.140625" customWidth="1"/>
    <col min="6146" max="6146" width="17.5703125" customWidth="1"/>
    <col min="6147" max="6147" width="8.7109375" customWidth="1"/>
    <col min="6148" max="6148" width="20.140625" customWidth="1"/>
    <col min="6149" max="6149" width="17.42578125" customWidth="1"/>
    <col min="6150" max="6150" width="7.5703125" customWidth="1"/>
    <col min="6151" max="6151" width="6.85546875" customWidth="1"/>
    <col min="6152" max="6153" width="6.42578125" customWidth="1"/>
    <col min="6154" max="6154" width="6.5703125" customWidth="1"/>
    <col min="6155" max="6155" width="8.140625" customWidth="1"/>
    <col min="6156" max="6158" width="0" hidden="1" customWidth="1"/>
    <col min="6159" max="6159" width="7.85546875" bestFit="1" customWidth="1"/>
    <col min="6160" max="6160" width="0" hidden="1" customWidth="1"/>
    <col min="6161" max="6161" width="7.28515625" customWidth="1"/>
    <col min="6162" max="6162" width="6.7109375" customWidth="1"/>
    <col min="6163" max="6163" width="6.140625" customWidth="1"/>
    <col min="6164" max="6164" width="5.7109375" customWidth="1"/>
    <col min="6165" max="6165" width="7.28515625" customWidth="1"/>
    <col min="6166" max="6166" width="5.85546875" customWidth="1"/>
    <col min="6167" max="6167" width="7.28515625" customWidth="1"/>
    <col min="6168" max="6168" width="5.85546875" customWidth="1"/>
    <col min="6169" max="6169" width="7.28515625" customWidth="1"/>
    <col min="6170" max="6170" width="8.5703125" customWidth="1"/>
    <col min="6171" max="6172" width="0" hidden="1" customWidth="1"/>
    <col min="6174" max="6174" width="3.85546875" customWidth="1"/>
    <col min="6175" max="6175" width="7" customWidth="1"/>
    <col min="6401" max="6401" width="4.140625" customWidth="1"/>
    <col min="6402" max="6402" width="17.5703125" customWidth="1"/>
    <col min="6403" max="6403" width="8.7109375" customWidth="1"/>
    <col min="6404" max="6404" width="20.140625" customWidth="1"/>
    <col min="6405" max="6405" width="17.42578125" customWidth="1"/>
    <col min="6406" max="6406" width="7.5703125" customWidth="1"/>
    <col min="6407" max="6407" width="6.85546875" customWidth="1"/>
    <col min="6408" max="6409" width="6.42578125" customWidth="1"/>
    <col min="6410" max="6410" width="6.5703125" customWidth="1"/>
    <col min="6411" max="6411" width="8.140625" customWidth="1"/>
    <col min="6412" max="6414" width="0" hidden="1" customWidth="1"/>
    <col min="6415" max="6415" width="7.85546875" bestFit="1" customWidth="1"/>
    <col min="6416" max="6416" width="0" hidden="1" customWidth="1"/>
    <col min="6417" max="6417" width="7.28515625" customWidth="1"/>
    <col min="6418" max="6418" width="6.7109375" customWidth="1"/>
    <col min="6419" max="6419" width="6.140625" customWidth="1"/>
    <col min="6420" max="6420" width="5.7109375" customWidth="1"/>
    <col min="6421" max="6421" width="7.28515625" customWidth="1"/>
    <col min="6422" max="6422" width="5.85546875" customWidth="1"/>
    <col min="6423" max="6423" width="7.28515625" customWidth="1"/>
    <col min="6424" max="6424" width="5.85546875" customWidth="1"/>
    <col min="6425" max="6425" width="7.28515625" customWidth="1"/>
    <col min="6426" max="6426" width="8.5703125" customWidth="1"/>
    <col min="6427" max="6428" width="0" hidden="1" customWidth="1"/>
    <col min="6430" max="6430" width="3.85546875" customWidth="1"/>
    <col min="6431" max="6431" width="7" customWidth="1"/>
    <col min="6657" max="6657" width="4.140625" customWidth="1"/>
    <col min="6658" max="6658" width="17.5703125" customWidth="1"/>
    <col min="6659" max="6659" width="8.7109375" customWidth="1"/>
    <col min="6660" max="6660" width="20.140625" customWidth="1"/>
    <col min="6661" max="6661" width="17.42578125" customWidth="1"/>
    <col min="6662" max="6662" width="7.5703125" customWidth="1"/>
    <col min="6663" max="6663" width="6.85546875" customWidth="1"/>
    <col min="6664" max="6665" width="6.42578125" customWidth="1"/>
    <col min="6666" max="6666" width="6.5703125" customWidth="1"/>
    <col min="6667" max="6667" width="8.140625" customWidth="1"/>
    <col min="6668" max="6670" width="0" hidden="1" customWidth="1"/>
    <col min="6671" max="6671" width="7.85546875" bestFit="1" customWidth="1"/>
    <col min="6672" max="6672" width="0" hidden="1" customWidth="1"/>
    <col min="6673" max="6673" width="7.28515625" customWidth="1"/>
    <col min="6674" max="6674" width="6.7109375" customWidth="1"/>
    <col min="6675" max="6675" width="6.140625" customWidth="1"/>
    <col min="6676" max="6676" width="5.7109375" customWidth="1"/>
    <col min="6677" max="6677" width="7.28515625" customWidth="1"/>
    <col min="6678" max="6678" width="5.85546875" customWidth="1"/>
    <col min="6679" max="6679" width="7.28515625" customWidth="1"/>
    <col min="6680" max="6680" width="5.85546875" customWidth="1"/>
    <col min="6681" max="6681" width="7.28515625" customWidth="1"/>
    <col min="6682" max="6682" width="8.5703125" customWidth="1"/>
    <col min="6683" max="6684" width="0" hidden="1" customWidth="1"/>
    <col min="6686" max="6686" width="3.85546875" customWidth="1"/>
    <col min="6687" max="6687" width="7" customWidth="1"/>
    <col min="6913" max="6913" width="4.140625" customWidth="1"/>
    <col min="6914" max="6914" width="17.5703125" customWidth="1"/>
    <col min="6915" max="6915" width="8.7109375" customWidth="1"/>
    <col min="6916" max="6916" width="20.140625" customWidth="1"/>
    <col min="6917" max="6917" width="17.42578125" customWidth="1"/>
    <col min="6918" max="6918" width="7.5703125" customWidth="1"/>
    <col min="6919" max="6919" width="6.85546875" customWidth="1"/>
    <col min="6920" max="6921" width="6.42578125" customWidth="1"/>
    <col min="6922" max="6922" width="6.5703125" customWidth="1"/>
    <col min="6923" max="6923" width="8.140625" customWidth="1"/>
    <col min="6924" max="6926" width="0" hidden="1" customWidth="1"/>
    <col min="6927" max="6927" width="7.85546875" bestFit="1" customWidth="1"/>
    <col min="6928" max="6928" width="0" hidden="1" customWidth="1"/>
    <col min="6929" max="6929" width="7.28515625" customWidth="1"/>
    <col min="6930" max="6930" width="6.7109375" customWidth="1"/>
    <col min="6931" max="6931" width="6.140625" customWidth="1"/>
    <col min="6932" max="6932" width="5.7109375" customWidth="1"/>
    <col min="6933" max="6933" width="7.28515625" customWidth="1"/>
    <col min="6934" max="6934" width="5.85546875" customWidth="1"/>
    <col min="6935" max="6935" width="7.28515625" customWidth="1"/>
    <col min="6936" max="6936" width="5.85546875" customWidth="1"/>
    <col min="6937" max="6937" width="7.28515625" customWidth="1"/>
    <col min="6938" max="6938" width="8.5703125" customWidth="1"/>
    <col min="6939" max="6940" width="0" hidden="1" customWidth="1"/>
    <col min="6942" max="6942" width="3.85546875" customWidth="1"/>
    <col min="6943" max="6943" width="7" customWidth="1"/>
    <col min="7169" max="7169" width="4.140625" customWidth="1"/>
    <col min="7170" max="7170" width="17.5703125" customWidth="1"/>
    <col min="7171" max="7171" width="8.7109375" customWidth="1"/>
    <col min="7172" max="7172" width="20.140625" customWidth="1"/>
    <col min="7173" max="7173" width="17.42578125" customWidth="1"/>
    <col min="7174" max="7174" width="7.5703125" customWidth="1"/>
    <col min="7175" max="7175" width="6.85546875" customWidth="1"/>
    <col min="7176" max="7177" width="6.42578125" customWidth="1"/>
    <col min="7178" max="7178" width="6.5703125" customWidth="1"/>
    <col min="7179" max="7179" width="8.140625" customWidth="1"/>
    <col min="7180" max="7182" width="0" hidden="1" customWidth="1"/>
    <col min="7183" max="7183" width="7.85546875" bestFit="1" customWidth="1"/>
    <col min="7184" max="7184" width="0" hidden="1" customWidth="1"/>
    <col min="7185" max="7185" width="7.28515625" customWidth="1"/>
    <col min="7186" max="7186" width="6.7109375" customWidth="1"/>
    <col min="7187" max="7187" width="6.140625" customWidth="1"/>
    <col min="7188" max="7188" width="5.7109375" customWidth="1"/>
    <col min="7189" max="7189" width="7.28515625" customWidth="1"/>
    <col min="7190" max="7190" width="5.85546875" customWidth="1"/>
    <col min="7191" max="7191" width="7.28515625" customWidth="1"/>
    <col min="7192" max="7192" width="5.85546875" customWidth="1"/>
    <col min="7193" max="7193" width="7.28515625" customWidth="1"/>
    <col min="7194" max="7194" width="8.5703125" customWidth="1"/>
    <col min="7195" max="7196" width="0" hidden="1" customWidth="1"/>
    <col min="7198" max="7198" width="3.85546875" customWidth="1"/>
    <col min="7199" max="7199" width="7" customWidth="1"/>
    <col min="7425" max="7425" width="4.140625" customWidth="1"/>
    <col min="7426" max="7426" width="17.5703125" customWidth="1"/>
    <col min="7427" max="7427" width="8.7109375" customWidth="1"/>
    <col min="7428" max="7428" width="20.140625" customWidth="1"/>
    <col min="7429" max="7429" width="17.42578125" customWidth="1"/>
    <col min="7430" max="7430" width="7.5703125" customWidth="1"/>
    <col min="7431" max="7431" width="6.85546875" customWidth="1"/>
    <col min="7432" max="7433" width="6.42578125" customWidth="1"/>
    <col min="7434" max="7434" width="6.5703125" customWidth="1"/>
    <col min="7435" max="7435" width="8.140625" customWidth="1"/>
    <col min="7436" max="7438" width="0" hidden="1" customWidth="1"/>
    <col min="7439" max="7439" width="7.85546875" bestFit="1" customWidth="1"/>
    <col min="7440" max="7440" width="0" hidden="1" customWidth="1"/>
    <col min="7441" max="7441" width="7.28515625" customWidth="1"/>
    <col min="7442" max="7442" width="6.7109375" customWidth="1"/>
    <col min="7443" max="7443" width="6.140625" customWidth="1"/>
    <col min="7444" max="7444" width="5.7109375" customWidth="1"/>
    <col min="7445" max="7445" width="7.28515625" customWidth="1"/>
    <col min="7446" max="7446" width="5.85546875" customWidth="1"/>
    <col min="7447" max="7447" width="7.28515625" customWidth="1"/>
    <col min="7448" max="7448" width="5.85546875" customWidth="1"/>
    <col min="7449" max="7449" width="7.28515625" customWidth="1"/>
    <col min="7450" max="7450" width="8.5703125" customWidth="1"/>
    <col min="7451" max="7452" width="0" hidden="1" customWidth="1"/>
    <col min="7454" max="7454" width="3.85546875" customWidth="1"/>
    <col min="7455" max="7455" width="7" customWidth="1"/>
    <col min="7681" max="7681" width="4.140625" customWidth="1"/>
    <col min="7682" max="7682" width="17.5703125" customWidth="1"/>
    <col min="7683" max="7683" width="8.7109375" customWidth="1"/>
    <col min="7684" max="7684" width="20.140625" customWidth="1"/>
    <col min="7685" max="7685" width="17.42578125" customWidth="1"/>
    <col min="7686" max="7686" width="7.5703125" customWidth="1"/>
    <col min="7687" max="7687" width="6.85546875" customWidth="1"/>
    <col min="7688" max="7689" width="6.42578125" customWidth="1"/>
    <col min="7690" max="7690" width="6.5703125" customWidth="1"/>
    <col min="7691" max="7691" width="8.140625" customWidth="1"/>
    <col min="7692" max="7694" width="0" hidden="1" customWidth="1"/>
    <col min="7695" max="7695" width="7.85546875" bestFit="1" customWidth="1"/>
    <col min="7696" max="7696" width="0" hidden="1" customWidth="1"/>
    <col min="7697" max="7697" width="7.28515625" customWidth="1"/>
    <col min="7698" max="7698" width="6.7109375" customWidth="1"/>
    <col min="7699" max="7699" width="6.140625" customWidth="1"/>
    <col min="7700" max="7700" width="5.7109375" customWidth="1"/>
    <col min="7701" max="7701" width="7.28515625" customWidth="1"/>
    <col min="7702" max="7702" width="5.85546875" customWidth="1"/>
    <col min="7703" max="7703" width="7.28515625" customWidth="1"/>
    <col min="7704" max="7704" width="5.85546875" customWidth="1"/>
    <col min="7705" max="7705" width="7.28515625" customWidth="1"/>
    <col min="7706" max="7706" width="8.5703125" customWidth="1"/>
    <col min="7707" max="7708" width="0" hidden="1" customWidth="1"/>
    <col min="7710" max="7710" width="3.85546875" customWidth="1"/>
    <col min="7711" max="7711" width="7" customWidth="1"/>
    <col min="7937" max="7937" width="4.140625" customWidth="1"/>
    <col min="7938" max="7938" width="17.5703125" customWidth="1"/>
    <col min="7939" max="7939" width="8.7109375" customWidth="1"/>
    <col min="7940" max="7940" width="20.140625" customWidth="1"/>
    <col min="7941" max="7941" width="17.42578125" customWidth="1"/>
    <col min="7942" max="7942" width="7.5703125" customWidth="1"/>
    <col min="7943" max="7943" width="6.85546875" customWidth="1"/>
    <col min="7944" max="7945" width="6.42578125" customWidth="1"/>
    <col min="7946" max="7946" width="6.5703125" customWidth="1"/>
    <col min="7947" max="7947" width="8.140625" customWidth="1"/>
    <col min="7948" max="7950" width="0" hidden="1" customWidth="1"/>
    <col min="7951" max="7951" width="7.85546875" bestFit="1" customWidth="1"/>
    <col min="7952" max="7952" width="0" hidden="1" customWidth="1"/>
    <col min="7953" max="7953" width="7.28515625" customWidth="1"/>
    <col min="7954" max="7954" width="6.7109375" customWidth="1"/>
    <col min="7955" max="7955" width="6.140625" customWidth="1"/>
    <col min="7956" max="7956" width="5.7109375" customWidth="1"/>
    <col min="7957" max="7957" width="7.28515625" customWidth="1"/>
    <col min="7958" max="7958" width="5.85546875" customWidth="1"/>
    <col min="7959" max="7959" width="7.28515625" customWidth="1"/>
    <col min="7960" max="7960" width="5.85546875" customWidth="1"/>
    <col min="7961" max="7961" width="7.28515625" customWidth="1"/>
    <col min="7962" max="7962" width="8.5703125" customWidth="1"/>
    <col min="7963" max="7964" width="0" hidden="1" customWidth="1"/>
    <col min="7966" max="7966" width="3.85546875" customWidth="1"/>
    <col min="7967" max="7967" width="7" customWidth="1"/>
    <col min="8193" max="8193" width="4.140625" customWidth="1"/>
    <col min="8194" max="8194" width="17.5703125" customWidth="1"/>
    <col min="8195" max="8195" width="8.7109375" customWidth="1"/>
    <col min="8196" max="8196" width="20.140625" customWidth="1"/>
    <col min="8197" max="8197" width="17.42578125" customWidth="1"/>
    <col min="8198" max="8198" width="7.5703125" customWidth="1"/>
    <col min="8199" max="8199" width="6.85546875" customWidth="1"/>
    <col min="8200" max="8201" width="6.42578125" customWidth="1"/>
    <col min="8202" max="8202" width="6.5703125" customWidth="1"/>
    <col min="8203" max="8203" width="8.140625" customWidth="1"/>
    <col min="8204" max="8206" width="0" hidden="1" customWidth="1"/>
    <col min="8207" max="8207" width="7.85546875" bestFit="1" customWidth="1"/>
    <col min="8208" max="8208" width="0" hidden="1" customWidth="1"/>
    <col min="8209" max="8209" width="7.28515625" customWidth="1"/>
    <col min="8210" max="8210" width="6.7109375" customWidth="1"/>
    <col min="8211" max="8211" width="6.140625" customWidth="1"/>
    <col min="8212" max="8212" width="5.7109375" customWidth="1"/>
    <col min="8213" max="8213" width="7.28515625" customWidth="1"/>
    <col min="8214" max="8214" width="5.85546875" customWidth="1"/>
    <col min="8215" max="8215" width="7.28515625" customWidth="1"/>
    <col min="8216" max="8216" width="5.85546875" customWidth="1"/>
    <col min="8217" max="8217" width="7.28515625" customWidth="1"/>
    <col min="8218" max="8218" width="8.5703125" customWidth="1"/>
    <col min="8219" max="8220" width="0" hidden="1" customWidth="1"/>
    <col min="8222" max="8222" width="3.85546875" customWidth="1"/>
    <col min="8223" max="8223" width="7" customWidth="1"/>
    <col min="8449" max="8449" width="4.140625" customWidth="1"/>
    <col min="8450" max="8450" width="17.5703125" customWidth="1"/>
    <col min="8451" max="8451" width="8.7109375" customWidth="1"/>
    <col min="8452" max="8452" width="20.140625" customWidth="1"/>
    <col min="8453" max="8453" width="17.42578125" customWidth="1"/>
    <col min="8454" max="8454" width="7.5703125" customWidth="1"/>
    <col min="8455" max="8455" width="6.85546875" customWidth="1"/>
    <col min="8456" max="8457" width="6.42578125" customWidth="1"/>
    <col min="8458" max="8458" width="6.5703125" customWidth="1"/>
    <col min="8459" max="8459" width="8.140625" customWidth="1"/>
    <col min="8460" max="8462" width="0" hidden="1" customWidth="1"/>
    <col min="8463" max="8463" width="7.85546875" bestFit="1" customWidth="1"/>
    <col min="8464" max="8464" width="0" hidden="1" customWidth="1"/>
    <col min="8465" max="8465" width="7.28515625" customWidth="1"/>
    <col min="8466" max="8466" width="6.7109375" customWidth="1"/>
    <col min="8467" max="8467" width="6.140625" customWidth="1"/>
    <col min="8468" max="8468" width="5.7109375" customWidth="1"/>
    <col min="8469" max="8469" width="7.28515625" customWidth="1"/>
    <col min="8470" max="8470" width="5.85546875" customWidth="1"/>
    <col min="8471" max="8471" width="7.28515625" customWidth="1"/>
    <col min="8472" max="8472" width="5.85546875" customWidth="1"/>
    <col min="8473" max="8473" width="7.28515625" customWidth="1"/>
    <col min="8474" max="8474" width="8.5703125" customWidth="1"/>
    <col min="8475" max="8476" width="0" hidden="1" customWidth="1"/>
    <col min="8478" max="8478" width="3.85546875" customWidth="1"/>
    <col min="8479" max="8479" width="7" customWidth="1"/>
    <col min="8705" max="8705" width="4.140625" customWidth="1"/>
    <col min="8706" max="8706" width="17.5703125" customWidth="1"/>
    <col min="8707" max="8707" width="8.7109375" customWidth="1"/>
    <col min="8708" max="8708" width="20.140625" customWidth="1"/>
    <col min="8709" max="8709" width="17.42578125" customWidth="1"/>
    <col min="8710" max="8710" width="7.5703125" customWidth="1"/>
    <col min="8711" max="8711" width="6.85546875" customWidth="1"/>
    <col min="8712" max="8713" width="6.42578125" customWidth="1"/>
    <col min="8714" max="8714" width="6.5703125" customWidth="1"/>
    <col min="8715" max="8715" width="8.140625" customWidth="1"/>
    <col min="8716" max="8718" width="0" hidden="1" customWidth="1"/>
    <col min="8719" max="8719" width="7.85546875" bestFit="1" customWidth="1"/>
    <col min="8720" max="8720" width="0" hidden="1" customWidth="1"/>
    <col min="8721" max="8721" width="7.28515625" customWidth="1"/>
    <col min="8722" max="8722" width="6.7109375" customWidth="1"/>
    <col min="8723" max="8723" width="6.140625" customWidth="1"/>
    <col min="8724" max="8724" width="5.7109375" customWidth="1"/>
    <col min="8725" max="8725" width="7.28515625" customWidth="1"/>
    <col min="8726" max="8726" width="5.85546875" customWidth="1"/>
    <col min="8727" max="8727" width="7.28515625" customWidth="1"/>
    <col min="8728" max="8728" width="5.85546875" customWidth="1"/>
    <col min="8729" max="8729" width="7.28515625" customWidth="1"/>
    <col min="8730" max="8730" width="8.5703125" customWidth="1"/>
    <col min="8731" max="8732" width="0" hidden="1" customWidth="1"/>
    <col min="8734" max="8734" width="3.85546875" customWidth="1"/>
    <col min="8735" max="8735" width="7" customWidth="1"/>
    <col min="8961" max="8961" width="4.140625" customWidth="1"/>
    <col min="8962" max="8962" width="17.5703125" customWidth="1"/>
    <col min="8963" max="8963" width="8.7109375" customWidth="1"/>
    <col min="8964" max="8964" width="20.140625" customWidth="1"/>
    <col min="8965" max="8965" width="17.42578125" customWidth="1"/>
    <col min="8966" max="8966" width="7.5703125" customWidth="1"/>
    <col min="8967" max="8967" width="6.85546875" customWidth="1"/>
    <col min="8968" max="8969" width="6.42578125" customWidth="1"/>
    <col min="8970" max="8970" width="6.5703125" customWidth="1"/>
    <col min="8971" max="8971" width="8.140625" customWidth="1"/>
    <col min="8972" max="8974" width="0" hidden="1" customWidth="1"/>
    <col min="8975" max="8975" width="7.85546875" bestFit="1" customWidth="1"/>
    <col min="8976" max="8976" width="0" hidden="1" customWidth="1"/>
    <col min="8977" max="8977" width="7.28515625" customWidth="1"/>
    <col min="8978" max="8978" width="6.7109375" customWidth="1"/>
    <col min="8979" max="8979" width="6.140625" customWidth="1"/>
    <col min="8980" max="8980" width="5.7109375" customWidth="1"/>
    <col min="8981" max="8981" width="7.28515625" customWidth="1"/>
    <col min="8982" max="8982" width="5.85546875" customWidth="1"/>
    <col min="8983" max="8983" width="7.28515625" customWidth="1"/>
    <col min="8984" max="8984" width="5.85546875" customWidth="1"/>
    <col min="8985" max="8985" width="7.28515625" customWidth="1"/>
    <col min="8986" max="8986" width="8.5703125" customWidth="1"/>
    <col min="8987" max="8988" width="0" hidden="1" customWidth="1"/>
    <col min="8990" max="8990" width="3.85546875" customWidth="1"/>
    <col min="8991" max="8991" width="7" customWidth="1"/>
    <col min="9217" max="9217" width="4.140625" customWidth="1"/>
    <col min="9218" max="9218" width="17.5703125" customWidth="1"/>
    <col min="9219" max="9219" width="8.7109375" customWidth="1"/>
    <col min="9220" max="9220" width="20.140625" customWidth="1"/>
    <col min="9221" max="9221" width="17.42578125" customWidth="1"/>
    <col min="9222" max="9222" width="7.5703125" customWidth="1"/>
    <col min="9223" max="9223" width="6.85546875" customWidth="1"/>
    <col min="9224" max="9225" width="6.42578125" customWidth="1"/>
    <col min="9226" max="9226" width="6.5703125" customWidth="1"/>
    <col min="9227" max="9227" width="8.140625" customWidth="1"/>
    <col min="9228" max="9230" width="0" hidden="1" customWidth="1"/>
    <col min="9231" max="9231" width="7.85546875" bestFit="1" customWidth="1"/>
    <col min="9232" max="9232" width="0" hidden="1" customWidth="1"/>
    <col min="9233" max="9233" width="7.28515625" customWidth="1"/>
    <col min="9234" max="9234" width="6.7109375" customWidth="1"/>
    <col min="9235" max="9235" width="6.140625" customWidth="1"/>
    <col min="9236" max="9236" width="5.7109375" customWidth="1"/>
    <col min="9237" max="9237" width="7.28515625" customWidth="1"/>
    <col min="9238" max="9238" width="5.85546875" customWidth="1"/>
    <col min="9239" max="9239" width="7.28515625" customWidth="1"/>
    <col min="9240" max="9240" width="5.85546875" customWidth="1"/>
    <col min="9241" max="9241" width="7.28515625" customWidth="1"/>
    <col min="9242" max="9242" width="8.5703125" customWidth="1"/>
    <col min="9243" max="9244" width="0" hidden="1" customWidth="1"/>
    <col min="9246" max="9246" width="3.85546875" customWidth="1"/>
    <col min="9247" max="9247" width="7" customWidth="1"/>
    <col min="9473" max="9473" width="4.140625" customWidth="1"/>
    <col min="9474" max="9474" width="17.5703125" customWidth="1"/>
    <col min="9475" max="9475" width="8.7109375" customWidth="1"/>
    <col min="9476" max="9476" width="20.140625" customWidth="1"/>
    <col min="9477" max="9477" width="17.42578125" customWidth="1"/>
    <col min="9478" max="9478" width="7.5703125" customWidth="1"/>
    <col min="9479" max="9479" width="6.85546875" customWidth="1"/>
    <col min="9480" max="9481" width="6.42578125" customWidth="1"/>
    <col min="9482" max="9482" width="6.5703125" customWidth="1"/>
    <col min="9483" max="9483" width="8.140625" customWidth="1"/>
    <col min="9484" max="9486" width="0" hidden="1" customWidth="1"/>
    <col min="9487" max="9487" width="7.85546875" bestFit="1" customWidth="1"/>
    <col min="9488" max="9488" width="0" hidden="1" customWidth="1"/>
    <col min="9489" max="9489" width="7.28515625" customWidth="1"/>
    <col min="9490" max="9490" width="6.7109375" customWidth="1"/>
    <col min="9491" max="9491" width="6.140625" customWidth="1"/>
    <col min="9492" max="9492" width="5.7109375" customWidth="1"/>
    <col min="9493" max="9493" width="7.28515625" customWidth="1"/>
    <col min="9494" max="9494" width="5.85546875" customWidth="1"/>
    <col min="9495" max="9495" width="7.28515625" customWidth="1"/>
    <col min="9496" max="9496" width="5.85546875" customWidth="1"/>
    <col min="9497" max="9497" width="7.28515625" customWidth="1"/>
    <col min="9498" max="9498" width="8.5703125" customWidth="1"/>
    <col min="9499" max="9500" width="0" hidden="1" customWidth="1"/>
    <col min="9502" max="9502" width="3.85546875" customWidth="1"/>
    <col min="9503" max="9503" width="7" customWidth="1"/>
    <col min="9729" max="9729" width="4.140625" customWidth="1"/>
    <col min="9730" max="9730" width="17.5703125" customWidth="1"/>
    <col min="9731" max="9731" width="8.7109375" customWidth="1"/>
    <col min="9732" max="9732" width="20.140625" customWidth="1"/>
    <col min="9733" max="9733" width="17.42578125" customWidth="1"/>
    <col min="9734" max="9734" width="7.5703125" customWidth="1"/>
    <col min="9735" max="9735" width="6.85546875" customWidth="1"/>
    <col min="9736" max="9737" width="6.42578125" customWidth="1"/>
    <col min="9738" max="9738" width="6.5703125" customWidth="1"/>
    <col min="9739" max="9739" width="8.140625" customWidth="1"/>
    <col min="9740" max="9742" width="0" hidden="1" customWidth="1"/>
    <col min="9743" max="9743" width="7.85546875" bestFit="1" customWidth="1"/>
    <col min="9744" max="9744" width="0" hidden="1" customWidth="1"/>
    <col min="9745" max="9745" width="7.28515625" customWidth="1"/>
    <col min="9746" max="9746" width="6.7109375" customWidth="1"/>
    <col min="9747" max="9747" width="6.140625" customWidth="1"/>
    <col min="9748" max="9748" width="5.7109375" customWidth="1"/>
    <col min="9749" max="9749" width="7.28515625" customWidth="1"/>
    <col min="9750" max="9750" width="5.85546875" customWidth="1"/>
    <col min="9751" max="9751" width="7.28515625" customWidth="1"/>
    <col min="9752" max="9752" width="5.85546875" customWidth="1"/>
    <col min="9753" max="9753" width="7.28515625" customWidth="1"/>
    <col min="9754" max="9754" width="8.5703125" customWidth="1"/>
    <col min="9755" max="9756" width="0" hidden="1" customWidth="1"/>
    <col min="9758" max="9758" width="3.85546875" customWidth="1"/>
    <col min="9759" max="9759" width="7" customWidth="1"/>
    <col min="9985" max="9985" width="4.140625" customWidth="1"/>
    <col min="9986" max="9986" width="17.5703125" customWidth="1"/>
    <col min="9987" max="9987" width="8.7109375" customWidth="1"/>
    <col min="9988" max="9988" width="20.140625" customWidth="1"/>
    <col min="9989" max="9989" width="17.42578125" customWidth="1"/>
    <col min="9990" max="9990" width="7.5703125" customWidth="1"/>
    <col min="9991" max="9991" width="6.85546875" customWidth="1"/>
    <col min="9992" max="9993" width="6.42578125" customWidth="1"/>
    <col min="9994" max="9994" width="6.5703125" customWidth="1"/>
    <col min="9995" max="9995" width="8.140625" customWidth="1"/>
    <col min="9996" max="9998" width="0" hidden="1" customWidth="1"/>
    <col min="9999" max="9999" width="7.85546875" bestFit="1" customWidth="1"/>
    <col min="10000" max="10000" width="0" hidden="1" customWidth="1"/>
    <col min="10001" max="10001" width="7.28515625" customWidth="1"/>
    <col min="10002" max="10002" width="6.7109375" customWidth="1"/>
    <col min="10003" max="10003" width="6.140625" customWidth="1"/>
    <col min="10004" max="10004" width="5.7109375" customWidth="1"/>
    <col min="10005" max="10005" width="7.28515625" customWidth="1"/>
    <col min="10006" max="10006" width="5.85546875" customWidth="1"/>
    <col min="10007" max="10007" width="7.28515625" customWidth="1"/>
    <col min="10008" max="10008" width="5.85546875" customWidth="1"/>
    <col min="10009" max="10009" width="7.28515625" customWidth="1"/>
    <col min="10010" max="10010" width="8.5703125" customWidth="1"/>
    <col min="10011" max="10012" width="0" hidden="1" customWidth="1"/>
    <col min="10014" max="10014" width="3.85546875" customWidth="1"/>
    <col min="10015" max="10015" width="7" customWidth="1"/>
    <col min="10241" max="10241" width="4.140625" customWidth="1"/>
    <col min="10242" max="10242" width="17.5703125" customWidth="1"/>
    <col min="10243" max="10243" width="8.7109375" customWidth="1"/>
    <col min="10244" max="10244" width="20.140625" customWidth="1"/>
    <col min="10245" max="10245" width="17.42578125" customWidth="1"/>
    <col min="10246" max="10246" width="7.5703125" customWidth="1"/>
    <col min="10247" max="10247" width="6.85546875" customWidth="1"/>
    <col min="10248" max="10249" width="6.42578125" customWidth="1"/>
    <col min="10250" max="10250" width="6.5703125" customWidth="1"/>
    <col min="10251" max="10251" width="8.140625" customWidth="1"/>
    <col min="10252" max="10254" width="0" hidden="1" customWidth="1"/>
    <col min="10255" max="10255" width="7.85546875" bestFit="1" customWidth="1"/>
    <col min="10256" max="10256" width="0" hidden="1" customWidth="1"/>
    <col min="10257" max="10257" width="7.28515625" customWidth="1"/>
    <col min="10258" max="10258" width="6.7109375" customWidth="1"/>
    <col min="10259" max="10259" width="6.140625" customWidth="1"/>
    <col min="10260" max="10260" width="5.7109375" customWidth="1"/>
    <col min="10261" max="10261" width="7.28515625" customWidth="1"/>
    <col min="10262" max="10262" width="5.85546875" customWidth="1"/>
    <col min="10263" max="10263" width="7.28515625" customWidth="1"/>
    <col min="10264" max="10264" width="5.85546875" customWidth="1"/>
    <col min="10265" max="10265" width="7.28515625" customWidth="1"/>
    <col min="10266" max="10266" width="8.5703125" customWidth="1"/>
    <col min="10267" max="10268" width="0" hidden="1" customWidth="1"/>
    <col min="10270" max="10270" width="3.85546875" customWidth="1"/>
    <col min="10271" max="10271" width="7" customWidth="1"/>
    <col min="10497" max="10497" width="4.140625" customWidth="1"/>
    <col min="10498" max="10498" width="17.5703125" customWidth="1"/>
    <col min="10499" max="10499" width="8.7109375" customWidth="1"/>
    <col min="10500" max="10500" width="20.140625" customWidth="1"/>
    <col min="10501" max="10501" width="17.42578125" customWidth="1"/>
    <col min="10502" max="10502" width="7.5703125" customWidth="1"/>
    <col min="10503" max="10503" width="6.85546875" customWidth="1"/>
    <col min="10504" max="10505" width="6.42578125" customWidth="1"/>
    <col min="10506" max="10506" width="6.5703125" customWidth="1"/>
    <col min="10507" max="10507" width="8.140625" customWidth="1"/>
    <col min="10508" max="10510" width="0" hidden="1" customWidth="1"/>
    <col min="10511" max="10511" width="7.85546875" bestFit="1" customWidth="1"/>
    <col min="10512" max="10512" width="0" hidden="1" customWidth="1"/>
    <col min="10513" max="10513" width="7.28515625" customWidth="1"/>
    <col min="10514" max="10514" width="6.7109375" customWidth="1"/>
    <col min="10515" max="10515" width="6.140625" customWidth="1"/>
    <col min="10516" max="10516" width="5.7109375" customWidth="1"/>
    <col min="10517" max="10517" width="7.28515625" customWidth="1"/>
    <col min="10518" max="10518" width="5.85546875" customWidth="1"/>
    <col min="10519" max="10519" width="7.28515625" customWidth="1"/>
    <col min="10520" max="10520" width="5.85546875" customWidth="1"/>
    <col min="10521" max="10521" width="7.28515625" customWidth="1"/>
    <col min="10522" max="10522" width="8.5703125" customWidth="1"/>
    <col min="10523" max="10524" width="0" hidden="1" customWidth="1"/>
    <col min="10526" max="10526" width="3.85546875" customWidth="1"/>
    <col min="10527" max="10527" width="7" customWidth="1"/>
    <col min="10753" max="10753" width="4.140625" customWidth="1"/>
    <col min="10754" max="10754" width="17.5703125" customWidth="1"/>
    <col min="10755" max="10755" width="8.7109375" customWidth="1"/>
    <col min="10756" max="10756" width="20.140625" customWidth="1"/>
    <col min="10757" max="10757" width="17.42578125" customWidth="1"/>
    <col min="10758" max="10758" width="7.5703125" customWidth="1"/>
    <col min="10759" max="10759" width="6.85546875" customWidth="1"/>
    <col min="10760" max="10761" width="6.42578125" customWidth="1"/>
    <col min="10762" max="10762" width="6.5703125" customWidth="1"/>
    <col min="10763" max="10763" width="8.140625" customWidth="1"/>
    <col min="10764" max="10766" width="0" hidden="1" customWidth="1"/>
    <col min="10767" max="10767" width="7.85546875" bestFit="1" customWidth="1"/>
    <col min="10768" max="10768" width="0" hidden="1" customWidth="1"/>
    <col min="10769" max="10769" width="7.28515625" customWidth="1"/>
    <col min="10770" max="10770" width="6.7109375" customWidth="1"/>
    <col min="10771" max="10771" width="6.140625" customWidth="1"/>
    <col min="10772" max="10772" width="5.7109375" customWidth="1"/>
    <col min="10773" max="10773" width="7.28515625" customWidth="1"/>
    <col min="10774" max="10774" width="5.85546875" customWidth="1"/>
    <col min="10775" max="10775" width="7.28515625" customWidth="1"/>
    <col min="10776" max="10776" width="5.85546875" customWidth="1"/>
    <col min="10777" max="10777" width="7.28515625" customWidth="1"/>
    <col min="10778" max="10778" width="8.5703125" customWidth="1"/>
    <col min="10779" max="10780" width="0" hidden="1" customWidth="1"/>
    <col min="10782" max="10782" width="3.85546875" customWidth="1"/>
    <col min="10783" max="10783" width="7" customWidth="1"/>
    <col min="11009" max="11009" width="4.140625" customWidth="1"/>
    <col min="11010" max="11010" width="17.5703125" customWidth="1"/>
    <col min="11011" max="11011" width="8.7109375" customWidth="1"/>
    <col min="11012" max="11012" width="20.140625" customWidth="1"/>
    <col min="11013" max="11013" width="17.42578125" customWidth="1"/>
    <col min="11014" max="11014" width="7.5703125" customWidth="1"/>
    <col min="11015" max="11015" width="6.85546875" customWidth="1"/>
    <col min="11016" max="11017" width="6.42578125" customWidth="1"/>
    <col min="11018" max="11018" width="6.5703125" customWidth="1"/>
    <col min="11019" max="11019" width="8.140625" customWidth="1"/>
    <col min="11020" max="11022" width="0" hidden="1" customWidth="1"/>
    <col min="11023" max="11023" width="7.85546875" bestFit="1" customWidth="1"/>
    <col min="11024" max="11024" width="0" hidden="1" customWidth="1"/>
    <col min="11025" max="11025" width="7.28515625" customWidth="1"/>
    <col min="11026" max="11026" width="6.7109375" customWidth="1"/>
    <col min="11027" max="11027" width="6.140625" customWidth="1"/>
    <col min="11028" max="11028" width="5.7109375" customWidth="1"/>
    <col min="11029" max="11029" width="7.28515625" customWidth="1"/>
    <col min="11030" max="11030" width="5.85546875" customWidth="1"/>
    <col min="11031" max="11031" width="7.28515625" customWidth="1"/>
    <col min="11032" max="11032" width="5.85546875" customWidth="1"/>
    <col min="11033" max="11033" width="7.28515625" customWidth="1"/>
    <col min="11034" max="11034" width="8.5703125" customWidth="1"/>
    <col min="11035" max="11036" width="0" hidden="1" customWidth="1"/>
    <col min="11038" max="11038" width="3.85546875" customWidth="1"/>
    <col min="11039" max="11039" width="7" customWidth="1"/>
    <col min="11265" max="11265" width="4.140625" customWidth="1"/>
    <col min="11266" max="11266" width="17.5703125" customWidth="1"/>
    <col min="11267" max="11267" width="8.7109375" customWidth="1"/>
    <col min="11268" max="11268" width="20.140625" customWidth="1"/>
    <col min="11269" max="11269" width="17.42578125" customWidth="1"/>
    <col min="11270" max="11270" width="7.5703125" customWidth="1"/>
    <col min="11271" max="11271" width="6.85546875" customWidth="1"/>
    <col min="11272" max="11273" width="6.42578125" customWidth="1"/>
    <col min="11274" max="11274" width="6.5703125" customWidth="1"/>
    <col min="11275" max="11275" width="8.140625" customWidth="1"/>
    <col min="11276" max="11278" width="0" hidden="1" customWidth="1"/>
    <col min="11279" max="11279" width="7.85546875" bestFit="1" customWidth="1"/>
    <col min="11280" max="11280" width="0" hidden="1" customWidth="1"/>
    <col min="11281" max="11281" width="7.28515625" customWidth="1"/>
    <col min="11282" max="11282" width="6.7109375" customWidth="1"/>
    <col min="11283" max="11283" width="6.140625" customWidth="1"/>
    <col min="11284" max="11284" width="5.7109375" customWidth="1"/>
    <col min="11285" max="11285" width="7.28515625" customWidth="1"/>
    <col min="11286" max="11286" width="5.85546875" customWidth="1"/>
    <col min="11287" max="11287" width="7.28515625" customWidth="1"/>
    <col min="11288" max="11288" width="5.85546875" customWidth="1"/>
    <col min="11289" max="11289" width="7.28515625" customWidth="1"/>
    <col min="11290" max="11290" width="8.5703125" customWidth="1"/>
    <col min="11291" max="11292" width="0" hidden="1" customWidth="1"/>
    <col min="11294" max="11294" width="3.85546875" customWidth="1"/>
    <col min="11295" max="11295" width="7" customWidth="1"/>
    <col min="11521" max="11521" width="4.140625" customWidth="1"/>
    <col min="11522" max="11522" width="17.5703125" customWidth="1"/>
    <col min="11523" max="11523" width="8.7109375" customWidth="1"/>
    <col min="11524" max="11524" width="20.140625" customWidth="1"/>
    <col min="11525" max="11525" width="17.42578125" customWidth="1"/>
    <col min="11526" max="11526" width="7.5703125" customWidth="1"/>
    <col min="11527" max="11527" width="6.85546875" customWidth="1"/>
    <col min="11528" max="11529" width="6.42578125" customWidth="1"/>
    <col min="11530" max="11530" width="6.5703125" customWidth="1"/>
    <col min="11531" max="11531" width="8.140625" customWidth="1"/>
    <col min="11532" max="11534" width="0" hidden="1" customWidth="1"/>
    <col min="11535" max="11535" width="7.85546875" bestFit="1" customWidth="1"/>
    <col min="11536" max="11536" width="0" hidden="1" customWidth="1"/>
    <col min="11537" max="11537" width="7.28515625" customWidth="1"/>
    <col min="11538" max="11538" width="6.7109375" customWidth="1"/>
    <col min="11539" max="11539" width="6.140625" customWidth="1"/>
    <col min="11540" max="11540" width="5.7109375" customWidth="1"/>
    <col min="11541" max="11541" width="7.28515625" customWidth="1"/>
    <col min="11542" max="11542" width="5.85546875" customWidth="1"/>
    <col min="11543" max="11543" width="7.28515625" customWidth="1"/>
    <col min="11544" max="11544" width="5.85546875" customWidth="1"/>
    <col min="11545" max="11545" width="7.28515625" customWidth="1"/>
    <col min="11546" max="11546" width="8.5703125" customWidth="1"/>
    <col min="11547" max="11548" width="0" hidden="1" customWidth="1"/>
    <col min="11550" max="11550" width="3.85546875" customWidth="1"/>
    <col min="11551" max="11551" width="7" customWidth="1"/>
    <col min="11777" max="11777" width="4.140625" customWidth="1"/>
    <col min="11778" max="11778" width="17.5703125" customWidth="1"/>
    <col min="11779" max="11779" width="8.7109375" customWidth="1"/>
    <col min="11780" max="11780" width="20.140625" customWidth="1"/>
    <col min="11781" max="11781" width="17.42578125" customWidth="1"/>
    <col min="11782" max="11782" width="7.5703125" customWidth="1"/>
    <col min="11783" max="11783" width="6.85546875" customWidth="1"/>
    <col min="11784" max="11785" width="6.42578125" customWidth="1"/>
    <col min="11786" max="11786" width="6.5703125" customWidth="1"/>
    <col min="11787" max="11787" width="8.140625" customWidth="1"/>
    <col min="11788" max="11790" width="0" hidden="1" customWidth="1"/>
    <col min="11791" max="11791" width="7.85546875" bestFit="1" customWidth="1"/>
    <col min="11792" max="11792" width="0" hidden="1" customWidth="1"/>
    <col min="11793" max="11793" width="7.28515625" customWidth="1"/>
    <col min="11794" max="11794" width="6.7109375" customWidth="1"/>
    <col min="11795" max="11795" width="6.140625" customWidth="1"/>
    <col min="11796" max="11796" width="5.7109375" customWidth="1"/>
    <col min="11797" max="11797" width="7.28515625" customWidth="1"/>
    <col min="11798" max="11798" width="5.85546875" customWidth="1"/>
    <col min="11799" max="11799" width="7.28515625" customWidth="1"/>
    <col min="11800" max="11800" width="5.85546875" customWidth="1"/>
    <col min="11801" max="11801" width="7.28515625" customWidth="1"/>
    <col min="11802" max="11802" width="8.5703125" customWidth="1"/>
    <col min="11803" max="11804" width="0" hidden="1" customWidth="1"/>
    <col min="11806" max="11806" width="3.85546875" customWidth="1"/>
    <col min="11807" max="11807" width="7" customWidth="1"/>
    <col min="12033" max="12033" width="4.140625" customWidth="1"/>
    <col min="12034" max="12034" width="17.5703125" customWidth="1"/>
    <col min="12035" max="12035" width="8.7109375" customWidth="1"/>
    <col min="12036" max="12036" width="20.140625" customWidth="1"/>
    <col min="12037" max="12037" width="17.42578125" customWidth="1"/>
    <col min="12038" max="12038" width="7.5703125" customWidth="1"/>
    <col min="12039" max="12039" width="6.85546875" customWidth="1"/>
    <col min="12040" max="12041" width="6.42578125" customWidth="1"/>
    <col min="12042" max="12042" width="6.5703125" customWidth="1"/>
    <col min="12043" max="12043" width="8.140625" customWidth="1"/>
    <col min="12044" max="12046" width="0" hidden="1" customWidth="1"/>
    <col min="12047" max="12047" width="7.85546875" bestFit="1" customWidth="1"/>
    <col min="12048" max="12048" width="0" hidden="1" customWidth="1"/>
    <col min="12049" max="12049" width="7.28515625" customWidth="1"/>
    <col min="12050" max="12050" width="6.7109375" customWidth="1"/>
    <col min="12051" max="12051" width="6.140625" customWidth="1"/>
    <col min="12052" max="12052" width="5.7109375" customWidth="1"/>
    <col min="12053" max="12053" width="7.28515625" customWidth="1"/>
    <col min="12054" max="12054" width="5.85546875" customWidth="1"/>
    <col min="12055" max="12055" width="7.28515625" customWidth="1"/>
    <col min="12056" max="12056" width="5.85546875" customWidth="1"/>
    <col min="12057" max="12057" width="7.28515625" customWidth="1"/>
    <col min="12058" max="12058" width="8.5703125" customWidth="1"/>
    <col min="12059" max="12060" width="0" hidden="1" customWidth="1"/>
    <col min="12062" max="12062" width="3.85546875" customWidth="1"/>
    <col min="12063" max="12063" width="7" customWidth="1"/>
    <col min="12289" max="12289" width="4.140625" customWidth="1"/>
    <col min="12290" max="12290" width="17.5703125" customWidth="1"/>
    <col min="12291" max="12291" width="8.7109375" customWidth="1"/>
    <col min="12292" max="12292" width="20.140625" customWidth="1"/>
    <col min="12293" max="12293" width="17.42578125" customWidth="1"/>
    <col min="12294" max="12294" width="7.5703125" customWidth="1"/>
    <col min="12295" max="12295" width="6.85546875" customWidth="1"/>
    <col min="12296" max="12297" width="6.42578125" customWidth="1"/>
    <col min="12298" max="12298" width="6.5703125" customWidth="1"/>
    <col min="12299" max="12299" width="8.140625" customWidth="1"/>
    <col min="12300" max="12302" width="0" hidden="1" customWidth="1"/>
    <col min="12303" max="12303" width="7.85546875" bestFit="1" customWidth="1"/>
    <col min="12304" max="12304" width="0" hidden="1" customWidth="1"/>
    <col min="12305" max="12305" width="7.28515625" customWidth="1"/>
    <col min="12306" max="12306" width="6.7109375" customWidth="1"/>
    <col min="12307" max="12307" width="6.140625" customWidth="1"/>
    <col min="12308" max="12308" width="5.7109375" customWidth="1"/>
    <col min="12309" max="12309" width="7.28515625" customWidth="1"/>
    <col min="12310" max="12310" width="5.85546875" customWidth="1"/>
    <col min="12311" max="12311" width="7.28515625" customWidth="1"/>
    <col min="12312" max="12312" width="5.85546875" customWidth="1"/>
    <col min="12313" max="12313" width="7.28515625" customWidth="1"/>
    <col min="12314" max="12314" width="8.5703125" customWidth="1"/>
    <col min="12315" max="12316" width="0" hidden="1" customWidth="1"/>
    <col min="12318" max="12318" width="3.85546875" customWidth="1"/>
    <col min="12319" max="12319" width="7" customWidth="1"/>
    <col min="12545" max="12545" width="4.140625" customWidth="1"/>
    <col min="12546" max="12546" width="17.5703125" customWidth="1"/>
    <col min="12547" max="12547" width="8.7109375" customWidth="1"/>
    <col min="12548" max="12548" width="20.140625" customWidth="1"/>
    <col min="12549" max="12549" width="17.42578125" customWidth="1"/>
    <col min="12550" max="12550" width="7.5703125" customWidth="1"/>
    <col min="12551" max="12551" width="6.85546875" customWidth="1"/>
    <col min="12552" max="12553" width="6.42578125" customWidth="1"/>
    <col min="12554" max="12554" width="6.5703125" customWidth="1"/>
    <col min="12555" max="12555" width="8.140625" customWidth="1"/>
    <col min="12556" max="12558" width="0" hidden="1" customWidth="1"/>
    <col min="12559" max="12559" width="7.85546875" bestFit="1" customWidth="1"/>
    <col min="12560" max="12560" width="0" hidden="1" customWidth="1"/>
    <col min="12561" max="12561" width="7.28515625" customWidth="1"/>
    <col min="12562" max="12562" width="6.7109375" customWidth="1"/>
    <col min="12563" max="12563" width="6.140625" customWidth="1"/>
    <col min="12564" max="12564" width="5.7109375" customWidth="1"/>
    <col min="12565" max="12565" width="7.28515625" customWidth="1"/>
    <col min="12566" max="12566" width="5.85546875" customWidth="1"/>
    <col min="12567" max="12567" width="7.28515625" customWidth="1"/>
    <col min="12568" max="12568" width="5.85546875" customWidth="1"/>
    <col min="12569" max="12569" width="7.28515625" customWidth="1"/>
    <col min="12570" max="12570" width="8.5703125" customWidth="1"/>
    <col min="12571" max="12572" width="0" hidden="1" customWidth="1"/>
    <col min="12574" max="12574" width="3.85546875" customWidth="1"/>
    <col min="12575" max="12575" width="7" customWidth="1"/>
    <col min="12801" max="12801" width="4.140625" customWidth="1"/>
    <col min="12802" max="12802" width="17.5703125" customWidth="1"/>
    <col min="12803" max="12803" width="8.7109375" customWidth="1"/>
    <col min="12804" max="12804" width="20.140625" customWidth="1"/>
    <col min="12805" max="12805" width="17.42578125" customWidth="1"/>
    <col min="12806" max="12806" width="7.5703125" customWidth="1"/>
    <col min="12807" max="12807" width="6.85546875" customWidth="1"/>
    <col min="12808" max="12809" width="6.42578125" customWidth="1"/>
    <col min="12810" max="12810" width="6.5703125" customWidth="1"/>
    <col min="12811" max="12811" width="8.140625" customWidth="1"/>
    <col min="12812" max="12814" width="0" hidden="1" customWidth="1"/>
    <col min="12815" max="12815" width="7.85546875" bestFit="1" customWidth="1"/>
    <col min="12816" max="12816" width="0" hidden="1" customWidth="1"/>
    <col min="12817" max="12817" width="7.28515625" customWidth="1"/>
    <col min="12818" max="12818" width="6.7109375" customWidth="1"/>
    <col min="12819" max="12819" width="6.140625" customWidth="1"/>
    <col min="12820" max="12820" width="5.7109375" customWidth="1"/>
    <col min="12821" max="12821" width="7.28515625" customWidth="1"/>
    <col min="12822" max="12822" width="5.85546875" customWidth="1"/>
    <col min="12823" max="12823" width="7.28515625" customWidth="1"/>
    <col min="12824" max="12824" width="5.85546875" customWidth="1"/>
    <col min="12825" max="12825" width="7.28515625" customWidth="1"/>
    <col min="12826" max="12826" width="8.5703125" customWidth="1"/>
    <col min="12827" max="12828" width="0" hidden="1" customWidth="1"/>
    <col min="12830" max="12830" width="3.85546875" customWidth="1"/>
    <col min="12831" max="12831" width="7" customWidth="1"/>
    <col min="13057" max="13057" width="4.140625" customWidth="1"/>
    <col min="13058" max="13058" width="17.5703125" customWidth="1"/>
    <col min="13059" max="13059" width="8.7109375" customWidth="1"/>
    <col min="13060" max="13060" width="20.140625" customWidth="1"/>
    <col min="13061" max="13061" width="17.42578125" customWidth="1"/>
    <col min="13062" max="13062" width="7.5703125" customWidth="1"/>
    <col min="13063" max="13063" width="6.85546875" customWidth="1"/>
    <col min="13064" max="13065" width="6.42578125" customWidth="1"/>
    <col min="13066" max="13066" width="6.5703125" customWidth="1"/>
    <col min="13067" max="13067" width="8.140625" customWidth="1"/>
    <col min="13068" max="13070" width="0" hidden="1" customWidth="1"/>
    <col min="13071" max="13071" width="7.85546875" bestFit="1" customWidth="1"/>
    <col min="13072" max="13072" width="0" hidden="1" customWidth="1"/>
    <col min="13073" max="13073" width="7.28515625" customWidth="1"/>
    <col min="13074" max="13074" width="6.7109375" customWidth="1"/>
    <col min="13075" max="13075" width="6.140625" customWidth="1"/>
    <col min="13076" max="13076" width="5.7109375" customWidth="1"/>
    <col min="13077" max="13077" width="7.28515625" customWidth="1"/>
    <col min="13078" max="13078" width="5.85546875" customWidth="1"/>
    <col min="13079" max="13079" width="7.28515625" customWidth="1"/>
    <col min="13080" max="13080" width="5.85546875" customWidth="1"/>
    <col min="13081" max="13081" width="7.28515625" customWidth="1"/>
    <col min="13082" max="13082" width="8.5703125" customWidth="1"/>
    <col min="13083" max="13084" width="0" hidden="1" customWidth="1"/>
    <col min="13086" max="13086" width="3.85546875" customWidth="1"/>
    <col min="13087" max="13087" width="7" customWidth="1"/>
    <col min="13313" max="13313" width="4.140625" customWidth="1"/>
    <col min="13314" max="13314" width="17.5703125" customWidth="1"/>
    <col min="13315" max="13315" width="8.7109375" customWidth="1"/>
    <col min="13316" max="13316" width="20.140625" customWidth="1"/>
    <col min="13317" max="13317" width="17.42578125" customWidth="1"/>
    <col min="13318" max="13318" width="7.5703125" customWidth="1"/>
    <col min="13319" max="13319" width="6.85546875" customWidth="1"/>
    <col min="13320" max="13321" width="6.42578125" customWidth="1"/>
    <col min="13322" max="13322" width="6.5703125" customWidth="1"/>
    <col min="13323" max="13323" width="8.140625" customWidth="1"/>
    <col min="13324" max="13326" width="0" hidden="1" customWidth="1"/>
    <col min="13327" max="13327" width="7.85546875" bestFit="1" customWidth="1"/>
    <col min="13328" max="13328" width="0" hidden="1" customWidth="1"/>
    <col min="13329" max="13329" width="7.28515625" customWidth="1"/>
    <col min="13330" max="13330" width="6.7109375" customWidth="1"/>
    <col min="13331" max="13331" width="6.140625" customWidth="1"/>
    <col min="13332" max="13332" width="5.7109375" customWidth="1"/>
    <col min="13333" max="13333" width="7.28515625" customWidth="1"/>
    <col min="13334" max="13334" width="5.85546875" customWidth="1"/>
    <col min="13335" max="13335" width="7.28515625" customWidth="1"/>
    <col min="13336" max="13336" width="5.85546875" customWidth="1"/>
    <col min="13337" max="13337" width="7.28515625" customWidth="1"/>
    <col min="13338" max="13338" width="8.5703125" customWidth="1"/>
    <col min="13339" max="13340" width="0" hidden="1" customWidth="1"/>
    <col min="13342" max="13342" width="3.85546875" customWidth="1"/>
    <col min="13343" max="13343" width="7" customWidth="1"/>
    <col min="13569" max="13569" width="4.140625" customWidth="1"/>
    <col min="13570" max="13570" width="17.5703125" customWidth="1"/>
    <col min="13571" max="13571" width="8.7109375" customWidth="1"/>
    <col min="13572" max="13572" width="20.140625" customWidth="1"/>
    <col min="13573" max="13573" width="17.42578125" customWidth="1"/>
    <col min="13574" max="13574" width="7.5703125" customWidth="1"/>
    <col min="13575" max="13575" width="6.85546875" customWidth="1"/>
    <col min="13576" max="13577" width="6.42578125" customWidth="1"/>
    <col min="13578" max="13578" width="6.5703125" customWidth="1"/>
    <col min="13579" max="13579" width="8.140625" customWidth="1"/>
    <col min="13580" max="13582" width="0" hidden="1" customWidth="1"/>
    <col min="13583" max="13583" width="7.85546875" bestFit="1" customWidth="1"/>
    <col min="13584" max="13584" width="0" hidden="1" customWidth="1"/>
    <col min="13585" max="13585" width="7.28515625" customWidth="1"/>
    <col min="13586" max="13586" width="6.7109375" customWidth="1"/>
    <col min="13587" max="13587" width="6.140625" customWidth="1"/>
    <col min="13588" max="13588" width="5.7109375" customWidth="1"/>
    <col min="13589" max="13589" width="7.28515625" customWidth="1"/>
    <col min="13590" max="13590" width="5.85546875" customWidth="1"/>
    <col min="13591" max="13591" width="7.28515625" customWidth="1"/>
    <col min="13592" max="13592" width="5.85546875" customWidth="1"/>
    <col min="13593" max="13593" width="7.28515625" customWidth="1"/>
    <col min="13594" max="13594" width="8.5703125" customWidth="1"/>
    <col min="13595" max="13596" width="0" hidden="1" customWidth="1"/>
    <col min="13598" max="13598" width="3.85546875" customWidth="1"/>
    <col min="13599" max="13599" width="7" customWidth="1"/>
    <col min="13825" max="13825" width="4.140625" customWidth="1"/>
    <col min="13826" max="13826" width="17.5703125" customWidth="1"/>
    <col min="13827" max="13827" width="8.7109375" customWidth="1"/>
    <col min="13828" max="13828" width="20.140625" customWidth="1"/>
    <col min="13829" max="13829" width="17.42578125" customWidth="1"/>
    <col min="13830" max="13830" width="7.5703125" customWidth="1"/>
    <col min="13831" max="13831" width="6.85546875" customWidth="1"/>
    <col min="13832" max="13833" width="6.42578125" customWidth="1"/>
    <col min="13834" max="13834" width="6.5703125" customWidth="1"/>
    <col min="13835" max="13835" width="8.140625" customWidth="1"/>
    <col min="13836" max="13838" width="0" hidden="1" customWidth="1"/>
    <col min="13839" max="13839" width="7.85546875" bestFit="1" customWidth="1"/>
    <col min="13840" max="13840" width="0" hidden="1" customWidth="1"/>
    <col min="13841" max="13841" width="7.28515625" customWidth="1"/>
    <col min="13842" max="13842" width="6.7109375" customWidth="1"/>
    <col min="13843" max="13843" width="6.140625" customWidth="1"/>
    <col min="13844" max="13844" width="5.7109375" customWidth="1"/>
    <col min="13845" max="13845" width="7.28515625" customWidth="1"/>
    <col min="13846" max="13846" width="5.85546875" customWidth="1"/>
    <col min="13847" max="13847" width="7.28515625" customWidth="1"/>
    <col min="13848" max="13848" width="5.85546875" customWidth="1"/>
    <col min="13849" max="13849" width="7.28515625" customWidth="1"/>
    <col min="13850" max="13850" width="8.5703125" customWidth="1"/>
    <col min="13851" max="13852" width="0" hidden="1" customWidth="1"/>
    <col min="13854" max="13854" width="3.85546875" customWidth="1"/>
    <col min="13855" max="13855" width="7" customWidth="1"/>
    <col min="14081" max="14081" width="4.140625" customWidth="1"/>
    <col min="14082" max="14082" width="17.5703125" customWidth="1"/>
    <col min="14083" max="14083" width="8.7109375" customWidth="1"/>
    <col min="14084" max="14084" width="20.140625" customWidth="1"/>
    <col min="14085" max="14085" width="17.42578125" customWidth="1"/>
    <col min="14086" max="14086" width="7.5703125" customWidth="1"/>
    <col min="14087" max="14087" width="6.85546875" customWidth="1"/>
    <col min="14088" max="14089" width="6.42578125" customWidth="1"/>
    <col min="14090" max="14090" width="6.5703125" customWidth="1"/>
    <col min="14091" max="14091" width="8.140625" customWidth="1"/>
    <col min="14092" max="14094" width="0" hidden="1" customWidth="1"/>
    <col min="14095" max="14095" width="7.85546875" bestFit="1" customWidth="1"/>
    <col min="14096" max="14096" width="0" hidden="1" customWidth="1"/>
    <col min="14097" max="14097" width="7.28515625" customWidth="1"/>
    <col min="14098" max="14098" width="6.7109375" customWidth="1"/>
    <col min="14099" max="14099" width="6.140625" customWidth="1"/>
    <col min="14100" max="14100" width="5.7109375" customWidth="1"/>
    <col min="14101" max="14101" width="7.28515625" customWidth="1"/>
    <col min="14102" max="14102" width="5.85546875" customWidth="1"/>
    <col min="14103" max="14103" width="7.28515625" customWidth="1"/>
    <col min="14104" max="14104" width="5.85546875" customWidth="1"/>
    <col min="14105" max="14105" width="7.28515625" customWidth="1"/>
    <col min="14106" max="14106" width="8.5703125" customWidth="1"/>
    <col min="14107" max="14108" width="0" hidden="1" customWidth="1"/>
    <col min="14110" max="14110" width="3.85546875" customWidth="1"/>
    <col min="14111" max="14111" width="7" customWidth="1"/>
    <col min="14337" max="14337" width="4.140625" customWidth="1"/>
    <col min="14338" max="14338" width="17.5703125" customWidth="1"/>
    <col min="14339" max="14339" width="8.7109375" customWidth="1"/>
    <col min="14340" max="14340" width="20.140625" customWidth="1"/>
    <col min="14341" max="14341" width="17.42578125" customWidth="1"/>
    <col min="14342" max="14342" width="7.5703125" customWidth="1"/>
    <col min="14343" max="14343" width="6.85546875" customWidth="1"/>
    <col min="14344" max="14345" width="6.42578125" customWidth="1"/>
    <col min="14346" max="14346" width="6.5703125" customWidth="1"/>
    <col min="14347" max="14347" width="8.140625" customWidth="1"/>
    <col min="14348" max="14350" width="0" hidden="1" customWidth="1"/>
    <col min="14351" max="14351" width="7.85546875" bestFit="1" customWidth="1"/>
    <col min="14352" max="14352" width="0" hidden="1" customWidth="1"/>
    <col min="14353" max="14353" width="7.28515625" customWidth="1"/>
    <col min="14354" max="14354" width="6.7109375" customWidth="1"/>
    <col min="14355" max="14355" width="6.140625" customWidth="1"/>
    <col min="14356" max="14356" width="5.7109375" customWidth="1"/>
    <col min="14357" max="14357" width="7.28515625" customWidth="1"/>
    <col min="14358" max="14358" width="5.85546875" customWidth="1"/>
    <col min="14359" max="14359" width="7.28515625" customWidth="1"/>
    <col min="14360" max="14360" width="5.85546875" customWidth="1"/>
    <col min="14361" max="14361" width="7.28515625" customWidth="1"/>
    <col min="14362" max="14362" width="8.5703125" customWidth="1"/>
    <col min="14363" max="14364" width="0" hidden="1" customWidth="1"/>
    <col min="14366" max="14366" width="3.85546875" customWidth="1"/>
    <col min="14367" max="14367" width="7" customWidth="1"/>
    <col min="14593" max="14593" width="4.140625" customWidth="1"/>
    <col min="14594" max="14594" width="17.5703125" customWidth="1"/>
    <col min="14595" max="14595" width="8.7109375" customWidth="1"/>
    <col min="14596" max="14596" width="20.140625" customWidth="1"/>
    <col min="14597" max="14597" width="17.42578125" customWidth="1"/>
    <col min="14598" max="14598" width="7.5703125" customWidth="1"/>
    <col min="14599" max="14599" width="6.85546875" customWidth="1"/>
    <col min="14600" max="14601" width="6.42578125" customWidth="1"/>
    <col min="14602" max="14602" width="6.5703125" customWidth="1"/>
    <col min="14603" max="14603" width="8.140625" customWidth="1"/>
    <col min="14604" max="14606" width="0" hidden="1" customWidth="1"/>
    <col min="14607" max="14607" width="7.85546875" bestFit="1" customWidth="1"/>
    <col min="14608" max="14608" width="0" hidden="1" customWidth="1"/>
    <col min="14609" max="14609" width="7.28515625" customWidth="1"/>
    <col min="14610" max="14610" width="6.7109375" customWidth="1"/>
    <col min="14611" max="14611" width="6.140625" customWidth="1"/>
    <col min="14612" max="14612" width="5.7109375" customWidth="1"/>
    <col min="14613" max="14613" width="7.28515625" customWidth="1"/>
    <col min="14614" max="14614" width="5.85546875" customWidth="1"/>
    <col min="14615" max="14615" width="7.28515625" customWidth="1"/>
    <col min="14616" max="14616" width="5.85546875" customWidth="1"/>
    <col min="14617" max="14617" width="7.28515625" customWidth="1"/>
    <col min="14618" max="14618" width="8.5703125" customWidth="1"/>
    <col min="14619" max="14620" width="0" hidden="1" customWidth="1"/>
    <col min="14622" max="14622" width="3.85546875" customWidth="1"/>
    <col min="14623" max="14623" width="7" customWidth="1"/>
    <col min="14849" max="14849" width="4.140625" customWidth="1"/>
    <col min="14850" max="14850" width="17.5703125" customWidth="1"/>
    <col min="14851" max="14851" width="8.7109375" customWidth="1"/>
    <col min="14852" max="14852" width="20.140625" customWidth="1"/>
    <col min="14853" max="14853" width="17.42578125" customWidth="1"/>
    <col min="14854" max="14854" width="7.5703125" customWidth="1"/>
    <col min="14855" max="14855" width="6.85546875" customWidth="1"/>
    <col min="14856" max="14857" width="6.42578125" customWidth="1"/>
    <col min="14858" max="14858" width="6.5703125" customWidth="1"/>
    <col min="14859" max="14859" width="8.140625" customWidth="1"/>
    <col min="14860" max="14862" width="0" hidden="1" customWidth="1"/>
    <col min="14863" max="14863" width="7.85546875" bestFit="1" customWidth="1"/>
    <col min="14864" max="14864" width="0" hidden="1" customWidth="1"/>
    <col min="14865" max="14865" width="7.28515625" customWidth="1"/>
    <col min="14866" max="14866" width="6.7109375" customWidth="1"/>
    <col min="14867" max="14867" width="6.140625" customWidth="1"/>
    <col min="14868" max="14868" width="5.7109375" customWidth="1"/>
    <col min="14869" max="14869" width="7.28515625" customWidth="1"/>
    <col min="14870" max="14870" width="5.85546875" customWidth="1"/>
    <col min="14871" max="14871" width="7.28515625" customWidth="1"/>
    <col min="14872" max="14872" width="5.85546875" customWidth="1"/>
    <col min="14873" max="14873" width="7.28515625" customWidth="1"/>
    <col min="14874" max="14874" width="8.5703125" customWidth="1"/>
    <col min="14875" max="14876" width="0" hidden="1" customWidth="1"/>
    <col min="14878" max="14878" width="3.85546875" customWidth="1"/>
    <col min="14879" max="14879" width="7" customWidth="1"/>
    <col min="15105" max="15105" width="4.140625" customWidth="1"/>
    <col min="15106" max="15106" width="17.5703125" customWidth="1"/>
    <col min="15107" max="15107" width="8.7109375" customWidth="1"/>
    <col min="15108" max="15108" width="20.140625" customWidth="1"/>
    <col min="15109" max="15109" width="17.42578125" customWidth="1"/>
    <col min="15110" max="15110" width="7.5703125" customWidth="1"/>
    <col min="15111" max="15111" width="6.85546875" customWidth="1"/>
    <col min="15112" max="15113" width="6.42578125" customWidth="1"/>
    <col min="15114" max="15114" width="6.5703125" customWidth="1"/>
    <col min="15115" max="15115" width="8.140625" customWidth="1"/>
    <col min="15116" max="15118" width="0" hidden="1" customWidth="1"/>
    <col min="15119" max="15119" width="7.85546875" bestFit="1" customWidth="1"/>
    <col min="15120" max="15120" width="0" hidden="1" customWidth="1"/>
    <col min="15121" max="15121" width="7.28515625" customWidth="1"/>
    <col min="15122" max="15122" width="6.7109375" customWidth="1"/>
    <col min="15123" max="15123" width="6.140625" customWidth="1"/>
    <col min="15124" max="15124" width="5.7109375" customWidth="1"/>
    <col min="15125" max="15125" width="7.28515625" customWidth="1"/>
    <col min="15126" max="15126" width="5.85546875" customWidth="1"/>
    <col min="15127" max="15127" width="7.28515625" customWidth="1"/>
    <col min="15128" max="15128" width="5.85546875" customWidth="1"/>
    <col min="15129" max="15129" width="7.28515625" customWidth="1"/>
    <col min="15130" max="15130" width="8.5703125" customWidth="1"/>
    <col min="15131" max="15132" width="0" hidden="1" customWidth="1"/>
    <col min="15134" max="15134" width="3.85546875" customWidth="1"/>
    <col min="15135" max="15135" width="7" customWidth="1"/>
    <col min="15361" max="15361" width="4.140625" customWidth="1"/>
    <col min="15362" max="15362" width="17.5703125" customWidth="1"/>
    <col min="15363" max="15363" width="8.7109375" customWidth="1"/>
    <col min="15364" max="15364" width="20.140625" customWidth="1"/>
    <col min="15365" max="15365" width="17.42578125" customWidth="1"/>
    <col min="15366" max="15366" width="7.5703125" customWidth="1"/>
    <col min="15367" max="15367" width="6.85546875" customWidth="1"/>
    <col min="15368" max="15369" width="6.42578125" customWidth="1"/>
    <col min="15370" max="15370" width="6.5703125" customWidth="1"/>
    <col min="15371" max="15371" width="8.140625" customWidth="1"/>
    <col min="15372" max="15374" width="0" hidden="1" customWidth="1"/>
    <col min="15375" max="15375" width="7.85546875" bestFit="1" customWidth="1"/>
    <col min="15376" max="15376" width="0" hidden="1" customWidth="1"/>
    <col min="15377" max="15377" width="7.28515625" customWidth="1"/>
    <col min="15378" max="15378" width="6.7109375" customWidth="1"/>
    <col min="15379" max="15379" width="6.140625" customWidth="1"/>
    <col min="15380" max="15380" width="5.7109375" customWidth="1"/>
    <col min="15381" max="15381" width="7.28515625" customWidth="1"/>
    <col min="15382" max="15382" width="5.85546875" customWidth="1"/>
    <col min="15383" max="15383" width="7.28515625" customWidth="1"/>
    <col min="15384" max="15384" width="5.85546875" customWidth="1"/>
    <col min="15385" max="15385" width="7.28515625" customWidth="1"/>
    <col min="15386" max="15386" width="8.5703125" customWidth="1"/>
    <col min="15387" max="15388" width="0" hidden="1" customWidth="1"/>
    <col min="15390" max="15390" width="3.85546875" customWidth="1"/>
    <col min="15391" max="15391" width="7" customWidth="1"/>
    <col min="15617" max="15617" width="4.140625" customWidth="1"/>
    <col min="15618" max="15618" width="17.5703125" customWidth="1"/>
    <col min="15619" max="15619" width="8.7109375" customWidth="1"/>
    <col min="15620" max="15620" width="20.140625" customWidth="1"/>
    <col min="15621" max="15621" width="17.42578125" customWidth="1"/>
    <col min="15622" max="15622" width="7.5703125" customWidth="1"/>
    <col min="15623" max="15623" width="6.85546875" customWidth="1"/>
    <col min="15624" max="15625" width="6.42578125" customWidth="1"/>
    <col min="15626" max="15626" width="6.5703125" customWidth="1"/>
    <col min="15627" max="15627" width="8.140625" customWidth="1"/>
    <col min="15628" max="15630" width="0" hidden="1" customWidth="1"/>
    <col min="15631" max="15631" width="7.85546875" bestFit="1" customWidth="1"/>
    <col min="15632" max="15632" width="0" hidden="1" customWidth="1"/>
    <col min="15633" max="15633" width="7.28515625" customWidth="1"/>
    <col min="15634" max="15634" width="6.7109375" customWidth="1"/>
    <col min="15635" max="15635" width="6.140625" customWidth="1"/>
    <col min="15636" max="15636" width="5.7109375" customWidth="1"/>
    <col min="15637" max="15637" width="7.28515625" customWidth="1"/>
    <col min="15638" max="15638" width="5.85546875" customWidth="1"/>
    <col min="15639" max="15639" width="7.28515625" customWidth="1"/>
    <col min="15640" max="15640" width="5.85546875" customWidth="1"/>
    <col min="15641" max="15641" width="7.28515625" customWidth="1"/>
    <col min="15642" max="15642" width="8.5703125" customWidth="1"/>
    <col min="15643" max="15644" width="0" hidden="1" customWidth="1"/>
    <col min="15646" max="15646" width="3.85546875" customWidth="1"/>
    <col min="15647" max="15647" width="7" customWidth="1"/>
    <col min="15873" max="15873" width="4.140625" customWidth="1"/>
    <col min="15874" max="15874" width="17.5703125" customWidth="1"/>
    <col min="15875" max="15875" width="8.7109375" customWidth="1"/>
    <col min="15876" max="15876" width="20.140625" customWidth="1"/>
    <col min="15877" max="15877" width="17.42578125" customWidth="1"/>
    <col min="15878" max="15878" width="7.5703125" customWidth="1"/>
    <col min="15879" max="15879" width="6.85546875" customWidth="1"/>
    <col min="15880" max="15881" width="6.42578125" customWidth="1"/>
    <col min="15882" max="15882" width="6.5703125" customWidth="1"/>
    <col min="15883" max="15883" width="8.140625" customWidth="1"/>
    <col min="15884" max="15886" width="0" hidden="1" customWidth="1"/>
    <col min="15887" max="15887" width="7.85546875" bestFit="1" customWidth="1"/>
    <col min="15888" max="15888" width="0" hidden="1" customWidth="1"/>
    <col min="15889" max="15889" width="7.28515625" customWidth="1"/>
    <col min="15890" max="15890" width="6.7109375" customWidth="1"/>
    <col min="15891" max="15891" width="6.140625" customWidth="1"/>
    <col min="15892" max="15892" width="5.7109375" customWidth="1"/>
    <col min="15893" max="15893" width="7.28515625" customWidth="1"/>
    <col min="15894" max="15894" width="5.85546875" customWidth="1"/>
    <col min="15895" max="15895" width="7.28515625" customWidth="1"/>
    <col min="15896" max="15896" width="5.85546875" customWidth="1"/>
    <col min="15897" max="15897" width="7.28515625" customWidth="1"/>
    <col min="15898" max="15898" width="8.5703125" customWidth="1"/>
    <col min="15899" max="15900" width="0" hidden="1" customWidth="1"/>
    <col min="15902" max="15902" width="3.85546875" customWidth="1"/>
    <col min="15903" max="15903" width="7" customWidth="1"/>
    <col min="16129" max="16129" width="4.140625" customWidth="1"/>
    <col min="16130" max="16130" width="17.5703125" customWidth="1"/>
    <col min="16131" max="16131" width="8.7109375" customWidth="1"/>
    <col min="16132" max="16132" width="20.140625" customWidth="1"/>
    <col min="16133" max="16133" width="17.42578125" customWidth="1"/>
    <col min="16134" max="16134" width="7.5703125" customWidth="1"/>
    <col min="16135" max="16135" width="6.85546875" customWidth="1"/>
    <col min="16136" max="16137" width="6.42578125" customWidth="1"/>
    <col min="16138" max="16138" width="6.5703125" customWidth="1"/>
    <col min="16139" max="16139" width="8.140625" customWidth="1"/>
    <col min="16140" max="16142" width="0" hidden="1" customWidth="1"/>
    <col min="16143" max="16143" width="7.85546875" bestFit="1" customWidth="1"/>
    <col min="16144" max="16144" width="0" hidden="1" customWidth="1"/>
    <col min="16145" max="16145" width="7.28515625" customWidth="1"/>
    <col min="16146" max="16146" width="6.7109375" customWidth="1"/>
    <col min="16147" max="16147" width="6.140625" customWidth="1"/>
    <col min="16148" max="16148" width="5.7109375" customWidth="1"/>
    <col min="16149" max="16149" width="7.28515625" customWidth="1"/>
    <col min="16150" max="16150" width="5.85546875" customWidth="1"/>
    <col min="16151" max="16151" width="7.28515625" customWidth="1"/>
    <col min="16152" max="16152" width="5.85546875" customWidth="1"/>
    <col min="16153" max="16153" width="7.28515625" customWidth="1"/>
    <col min="16154" max="16154" width="8.5703125" customWidth="1"/>
    <col min="16155" max="16156" width="0" hidden="1" customWidth="1"/>
    <col min="16158" max="16158" width="3.85546875" customWidth="1"/>
    <col min="16159" max="16159" width="7" customWidth="1"/>
  </cols>
  <sheetData>
    <row r="1" spans="1:31" ht="15" customHeight="1">
      <c r="A1" s="346" t="s">
        <v>94</v>
      </c>
      <c r="B1" s="346"/>
      <c r="C1" s="346"/>
      <c r="D1" s="346"/>
      <c r="E1" s="346"/>
      <c r="F1" s="346"/>
      <c r="G1" s="346"/>
      <c r="H1" s="346"/>
      <c r="I1" s="346"/>
      <c r="J1" s="346"/>
      <c r="K1" s="81"/>
      <c r="L1" s="81"/>
      <c r="M1" s="81"/>
      <c r="N1" s="81"/>
      <c r="O1" s="81"/>
      <c r="P1" s="81"/>
      <c r="Q1" s="81"/>
      <c r="R1" s="81"/>
      <c r="S1" s="81"/>
      <c r="T1" s="81"/>
      <c r="U1" s="81"/>
      <c r="V1" s="81"/>
      <c r="W1" s="81"/>
      <c r="X1" s="81"/>
      <c r="Y1" s="81"/>
      <c r="Z1" s="81"/>
      <c r="AA1" s="81"/>
    </row>
    <row r="2" spans="1:31" ht="15" customHeight="1">
      <c r="A2" s="346" t="s">
        <v>95</v>
      </c>
      <c r="B2" s="346"/>
      <c r="C2" s="346"/>
      <c r="D2" s="346"/>
      <c r="E2" s="346"/>
      <c r="F2" s="346"/>
      <c r="G2" s="346"/>
      <c r="H2" s="346"/>
      <c r="I2" s="346"/>
      <c r="J2" s="346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81"/>
      <c r="X2" s="81"/>
      <c r="Y2" s="81"/>
      <c r="Z2" s="81"/>
      <c r="AA2" s="81"/>
    </row>
    <row r="3" spans="1:31" ht="20.100000000000001" customHeight="1">
      <c r="A3" s="347" t="s">
        <v>144</v>
      </c>
      <c r="B3" s="347"/>
      <c r="C3" s="82"/>
      <c r="D3" s="83"/>
      <c r="E3" s="83"/>
      <c r="F3" s="83"/>
      <c r="G3" s="83"/>
      <c r="H3" s="83"/>
      <c r="I3" s="83"/>
      <c r="J3" s="83"/>
      <c r="K3" s="83"/>
      <c r="L3" s="84"/>
      <c r="M3" s="83"/>
      <c r="N3" s="83"/>
      <c r="O3" s="83"/>
      <c r="P3" s="85"/>
      <c r="Q3" s="86"/>
      <c r="R3" s="87"/>
      <c r="S3" s="83"/>
      <c r="T3" s="83"/>
      <c r="U3" s="83"/>
      <c r="V3" s="83"/>
      <c r="W3" s="83"/>
      <c r="X3" s="83"/>
    </row>
    <row r="4" spans="1:31" ht="20.100000000000001" customHeight="1">
      <c r="A4" s="347"/>
      <c r="B4" s="347"/>
      <c r="C4" s="82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8"/>
      <c r="Q4" s="89"/>
      <c r="R4" s="85"/>
      <c r="S4" s="83"/>
      <c r="T4" s="83"/>
      <c r="U4" s="83"/>
      <c r="V4" s="83"/>
      <c r="W4" s="83"/>
      <c r="X4" s="83"/>
    </row>
    <row r="5" spans="1:31" ht="12" customHeight="1" thickBot="1">
      <c r="AB5" s="2"/>
      <c r="AC5" s="2"/>
    </row>
    <row r="6" spans="1:31" s="241" customFormat="1" ht="15" customHeight="1" thickBot="1">
      <c r="A6" s="348" t="s">
        <v>97</v>
      </c>
      <c r="B6" s="350" t="s">
        <v>98</v>
      </c>
      <c r="C6" s="350" t="s">
        <v>10</v>
      </c>
      <c r="D6" s="350" t="s">
        <v>11</v>
      </c>
      <c r="E6" s="350" t="s">
        <v>99</v>
      </c>
      <c r="F6" s="350" t="s">
        <v>100</v>
      </c>
      <c r="G6" s="90" t="s">
        <v>101</v>
      </c>
      <c r="H6" s="90" t="s">
        <v>102</v>
      </c>
      <c r="I6" s="91" t="s">
        <v>103</v>
      </c>
      <c r="J6" s="92" t="s">
        <v>39</v>
      </c>
      <c r="K6" s="92" t="s">
        <v>104</v>
      </c>
      <c r="L6" s="335" t="s">
        <v>105</v>
      </c>
      <c r="M6" s="336"/>
      <c r="N6" s="336"/>
      <c r="O6" s="337"/>
      <c r="P6" s="338" t="s">
        <v>106</v>
      </c>
      <c r="Q6" s="340" t="s">
        <v>107</v>
      </c>
      <c r="R6" s="340"/>
      <c r="S6" s="341"/>
      <c r="T6" s="342" t="s">
        <v>108</v>
      </c>
      <c r="U6" s="343"/>
      <c r="V6" s="343"/>
      <c r="W6" s="343"/>
      <c r="X6" s="343"/>
      <c r="Y6" s="343"/>
      <c r="Z6" s="338" t="s">
        <v>141</v>
      </c>
      <c r="AA6" s="344" t="s">
        <v>142</v>
      </c>
      <c r="AB6" s="190"/>
      <c r="AC6" s="334" t="s">
        <v>143</v>
      </c>
      <c r="AE6" s="200"/>
    </row>
    <row r="7" spans="1:31" s="241" customFormat="1" ht="15" customHeight="1" thickBot="1">
      <c r="A7" s="349"/>
      <c r="B7" s="351"/>
      <c r="C7" s="351"/>
      <c r="D7" s="351"/>
      <c r="E7" s="351"/>
      <c r="F7" s="351"/>
      <c r="G7" s="279" t="s">
        <v>109</v>
      </c>
      <c r="H7" s="279" t="s">
        <v>110</v>
      </c>
      <c r="I7" s="279" t="s">
        <v>111</v>
      </c>
      <c r="J7" s="280" t="s">
        <v>112</v>
      </c>
      <c r="K7" s="281">
        <f>(AVERAGE(G8:G18)*POWER(AVERAGE(H8:H18),1/2))/POWER(AVERAGE(I8:I18),1/3)</f>
        <v>434.52001643044997</v>
      </c>
      <c r="L7" s="93" t="s">
        <v>16</v>
      </c>
      <c r="M7" s="93" t="s">
        <v>17</v>
      </c>
      <c r="N7" s="93" t="s">
        <v>18</v>
      </c>
      <c r="O7" s="94" t="s">
        <v>6</v>
      </c>
      <c r="P7" s="339"/>
      <c r="Q7" s="94" t="s">
        <v>113</v>
      </c>
      <c r="R7" s="94" t="s">
        <v>114</v>
      </c>
      <c r="S7" s="95" t="s">
        <v>115</v>
      </c>
      <c r="T7" s="96" t="s">
        <v>116</v>
      </c>
      <c r="U7" s="97" t="s">
        <v>117</v>
      </c>
      <c r="V7" s="93" t="s">
        <v>118</v>
      </c>
      <c r="W7" s="93" t="s">
        <v>119</v>
      </c>
      <c r="X7" s="93" t="s">
        <v>120</v>
      </c>
      <c r="Y7" s="93" t="s">
        <v>121</v>
      </c>
      <c r="Z7" s="339"/>
      <c r="AA7" s="345"/>
      <c r="AB7" s="190"/>
      <c r="AC7" s="334"/>
      <c r="AE7" s="200"/>
    </row>
    <row r="8" spans="1:31" ht="15" customHeight="1">
      <c r="A8" s="98">
        <v>1</v>
      </c>
      <c r="B8" s="269" t="s">
        <v>145</v>
      </c>
      <c r="C8" s="270"/>
      <c r="D8" s="271" t="s">
        <v>146</v>
      </c>
      <c r="E8" s="272" t="s">
        <v>147</v>
      </c>
      <c r="F8" s="273"/>
      <c r="G8" s="274">
        <v>970</v>
      </c>
      <c r="H8" s="275">
        <v>0.72</v>
      </c>
      <c r="I8" s="276" t="s">
        <v>148</v>
      </c>
      <c r="J8" s="277">
        <f>G8*SQRT(H8)/($K$7*POWER(I8,1/3))</f>
        <v>0.81706294380663558</v>
      </c>
      <c r="K8" s="278">
        <f>ROUND(IF(J8&gt;1,J8/J8^(2*LOG10(J8)),J8*J8^(2*LOG10(J8))),5)</f>
        <v>0.84655000000000002</v>
      </c>
      <c r="L8" s="109"/>
      <c r="M8" s="109"/>
      <c r="N8" s="109"/>
      <c r="O8" s="243">
        <v>88</v>
      </c>
      <c r="P8" s="244"/>
      <c r="Q8" s="245">
        <v>2000</v>
      </c>
      <c r="R8" s="245">
        <v>2738</v>
      </c>
      <c r="S8" s="246">
        <v>2224</v>
      </c>
      <c r="T8" s="247">
        <f>K8*Q8</f>
        <v>1693.1000000000001</v>
      </c>
      <c r="U8" s="115">
        <f>ROUND((MIN($T$8:$T$18)/T8)*50,3)</f>
        <v>43.613</v>
      </c>
      <c r="V8" s="116">
        <f>K8*R8</f>
        <v>2317.8539000000001</v>
      </c>
      <c r="W8" s="115">
        <f>ROUND((MIN($V$8:$V$18)/V8)*50,3)</f>
        <v>50</v>
      </c>
      <c r="X8" s="117">
        <f>K8*S8</f>
        <v>1882.7272</v>
      </c>
      <c r="Y8" s="115">
        <f>ROUND((MIN($X$8:$X$18)/X8)*50,3)</f>
        <v>50</v>
      </c>
      <c r="Z8" s="191">
        <f>ROUND(O14+U8+W8+Y8-(MIN(U8,W8,Y8)),3)</f>
        <v>100</v>
      </c>
      <c r="AA8" s="248"/>
      <c r="AB8" s="193"/>
      <c r="AC8" s="194">
        <f>MIN(U8,W8,Y8)</f>
        <v>43.613</v>
      </c>
      <c r="AE8" s="196"/>
    </row>
    <row r="9" spans="1:31" s="3" customFormat="1" ht="15" customHeight="1">
      <c r="A9" s="118">
        <v>2</v>
      </c>
      <c r="B9" s="249" t="s">
        <v>149</v>
      </c>
      <c r="C9" s="135" t="s">
        <v>150</v>
      </c>
      <c r="D9" s="250" t="s">
        <v>151</v>
      </c>
      <c r="E9" s="156" t="s">
        <v>152</v>
      </c>
      <c r="F9" s="242" t="s">
        <v>153</v>
      </c>
      <c r="G9" s="251">
        <v>1040</v>
      </c>
      <c r="H9" s="139">
        <v>1.1299999999999999</v>
      </c>
      <c r="I9" s="252">
        <v>11.414999999999999</v>
      </c>
      <c r="J9" s="107">
        <f>G9*SQRT(H9)/($K$7*POWER(I9,1/3))</f>
        <v>1.1299801171480002</v>
      </c>
      <c r="K9" s="108">
        <f>ROUND(IF(J9&gt;1,J9/J9^(2*LOG10(J9)),J9*J9^(2*LOG10(J9))),5)</f>
        <v>1.1154200000000001</v>
      </c>
      <c r="L9" s="109"/>
      <c r="M9" s="109"/>
      <c r="N9" s="109"/>
      <c r="O9" s="110">
        <v>92</v>
      </c>
      <c r="P9" s="253"/>
      <c r="Q9" s="254">
        <v>1324</v>
      </c>
      <c r="R9" s="254">
        <v>2780</v>
      </c>
      <c r="S9" s="255">
        <v>1854</v>
      </c>
      <c r="T9" s="247">
        <f>K9*Q9</f>
        <v>1476.8160800000001</v>
      </c>
      <c r="U9" s="115">
        <f>ROUND((MIN($T$8:$T$18)/T9)*50,3)</f>
        <v>50</v>
      </c>
      <c r="V9" s="116">
        <f>K9*R9</f>
        <v>3100.8676</v>
      </c>
      <c r="W9" s="115">
        <f>ROUND((MIN($V$8:$V$18)/V9)*50,3)</f>
        <v>37.374000000000002</v>
      </c>
      <c r="X9" s="117">
        <f>K9*S9</f>
        <v>2067.9886799999999</v>
      </c>
      <c r="Y9" s="115">
        <f>ROUND((MIN($X$8:$X$18)/X9)*50,3)</f>
        <v>45.521000000000001</v>
      </c>
      <c r="Z9" s="191">
        <f>ROUND(O15+U9+W9+Y9-(MIN(U9,W9,Y9)),3)</f>
        <v>95.521000000000001</v>
      </c>
      <c r="AA9" s="256"/>
      <c r="AB9" s="193"/>
      <c r="AC9" s="194">
        <f>MIN(U9,W9,Y9)</f>
        <v>37.374000000000002</v>
      </c>
      <c r="AE9" s="27"/>
    </row>
    <row r="10" spans="1:31" s="3" customFormat="1" ht="15" customHeight="1">
      <c r="A10" s="126">
        <v>3</v>
      </c>
      <c r="B10" s="155" t="s">
        <v>154</v>
      </c>
      <c r="C10" s="257" t="s">
        <v>155</v>
      </c>
      <c r="D10" s="135" t="s">
        <v>156</v>
      </c>
      <c r="E10" s="258" t="s">
        <v>157</v>
      </c>
      <c r="F10" s="156"/>
      <c r="G10" s="259">
        <v>945</v>
      </c>
      <c r="H10" s="260">
        <v>1.19</v>
      </c>
      <c r="I10" s="261">
        <v>12.35</v>
      </c>
      <c r="J10" s="107">
        <f>G10*SQRT(H10)/($K$7*POWER(I10,1/3))</f>
        <v>1.0263760656572105</v>
      </c>
      <c r="K10" s="108">
        <f>ROUND(IF(J10&gt;1,J10/J10^(2*LOG10(J10)),J10*J10^(2*LOG10(J10))),5)</f>
        <v>1.0257700000000001</v>
      </c>
      <c r="L10" s="109"/>
      <c r="M10" s="109"/>
      <c r="N10" s="109"/>
      <c r="O10" s="110">
        <v>87</v>
      </c>
      <c r="P10" s="111"/>
      <c r="Q10" s="112">
        <v>1523</v>
      </c>
      <c r="R10" s="112">
        <v>2778</v>
      </c>
      <c r="S10" s="113">
        <v>2205</v>
      </c>
      <c r="T10" s="114">
        <f>K10*Q10</f>
        <v>1562.2477100000001</v>
      </c>
      <c r="U10" s="115">
        <f>ROUND((MIN($T$8:$T$18)/T10)*50,3)</f>
        <v>47.265999999999998</v>
      </c>
      <c r="V10" s="116">
        <f>K10*R10</f>
        <v>2849.5890600000002</v>
      </c>
      <c r="W10" s="115">
        <f>ROUND((MIN($V$8:$V$18)/V10)*50,3)</f>
        <v>40.67</v>
      </c>
      <c r="X10" s="117">
        <f>K10*S10</f>
        <v>2261.82285</v>
      </c>
      <c r="Y10" s="115">
        <f>ROUND((MIN($X$8:$X$18)/X10)*50,3)</f>
        <v>41.62</v>
      </c>
      <c r="Z10" s="191">
        <f>ROUND(O16+U10+W10+Y10-(MIN(U10,W10,Y10)),3)</f>
        <v>88.885999999999996</v>
      </c>
      <c r="AA10" s="192"/>
      <c r="AB10" s="193"/>
      <c r="AC10" s="194">
        <f>MIN(U10,W10,Y10)</f>
        <v>40.67</v>
      </c>
      <c r="AE10" s="27"/>
    </row>
    <row r="11" spans="1:31" s="3" customFormat="1" ht="15" customHeight="1">
      <c r="A11" s="141"/>
      <c r="B11" s="262"/>
      <c r="C11" s="263"/>
      <c r="D11" s="264"/>
      <c r="E11" s="265"/>
      <c r="F11" s="266"/>
      <c r="G11" s="267"/>
      <c r="H11" s="268"/>
      <c r="I11" s="268"/>
      <c r="J11" s="107"/>
      <c r="K11" s="108"/>
      <c r="L11" s="109"/>
      <c r="M11" s="109"/>
      <c r="N11" s="109"/>
      <c r="O11" s="110"/>
      <c r="P11" s="111"/>
      <c r="Q11" s="112"/>
      <c r="R11" s="112"/>
      <c r="S11" s="113"/>
      <c r="T11" s="114"/>
      <c r="U11" s="115"/>
      <c r="V11" s="116"/>
      <c r="W11" s="115"/>
      <c r="X11" s="117"/>
      <c r="Y11" s="115"/>
      <c r="Z11" s="191"/>
      <c r="AA11" s="192"/>
      <c r="AB11" s="193"/>
      <c r="AC11" s="194"/>
      <c r="AE11" s="27"/>
    </row>
    <row r="12" spans="1:31" s="3" customFormat="1" ht="16.5" customHeight="1">
      <c r="A12" s="141"/>
      <c r="B12" s="142"/>
      <c r="C12" s="143"/>
      <c r="D12" s="144"/>
      <c r="E12" s="145"/>
      <c r="F12" s="146"/>
      <c r="G12" s="100"/>
      <c r="H12" s="147"/>
      <c r="I12" s="148"/>
      <c r="J12" s="107"/>
      <c r="K12" s="108"/>
      <c r="L12" s="109"/>
      <c r="M12" s="109"/>
      <c r="N12" s="109"/>
      <c r="O12" s="110"/>
      <c r="P12" s="111"/>
      <c r="Q12" s="112"/>
      <c r="R12" s="112"/>
      <c r="S12" s="113"/>
      <c r="T12" s="114"/>
      <c r="U12" s="115"/>
      <c r="V12" s="116"/>
      <c r="W12" s="115"/>
      <c r="X12" s="117"/>
      <c r="Y12" s="115"/>
      <c r="Z12" s="191"/>
      <c r="AA12" s="192"/>
      <c r="AB12" s="193"/>
      <c r="AC12" s="194"/>
      <c r="AE12" s="27"/>
    </row>
    <row r="13" spans="1:31" s="3" customFormat="1" ht="16.5" customHeight="1">
      <c r="A13" s="141"/>
      <c r="B13" s="99"/>
      <c r="C13" s="100"/>
      <c r="D13" s="101"/>
      <c r="E13" s="102"/>
      <c r="F13" s="103"/>
      <c r="G13" s="104"/>
      <c r="H13" s="105"/>
      <c r="I13" s="106"/>
      <c r="J13" s="107"/>
      <c r="K13" s="108"/>
      <c r="L13" s="109"/>
      <c r="M13" s="109"/>
      <c r="N13" s="109"/>
      <c r="O13" s="110"/>
      <c r="P13" s="111"/>
      <c r="Q13" s="112"/>
      <c r="R13" s="112"/>
      <c r="S13" s="113"/>
      <c r="T13" s="114"/>
      <c r="U13" s="115"/>
      <c r="V13" s="116"/>
      <c r="W13" s="115"/>
      <c r="X13" s="117"/>
      <c r="Y13" s="115"/>
      <c r="Z13" s="191"/>
      <c r="AA13" s="192"/>
      <c r="AB13" s="193"/>
      <c r="AC13" s="194"/>
      <c r="AE13" s="27"/>
    </row>
    <row r="14" spans="1:31" s="3" customFormat="1" ht="16.5" customHeight="1">
      <c r="A14" s="149"/>
      <c r="B14" s="119"/>
      <c r="C14" s="100"/>
      <c r="D14" s="120"/>
      <c r="E14" s="150"/>
      <c r="F14" s="122"/>
      <c r="G14" s="123"/>
      <c r="H14" s="124"/>
      <c r="I14" s="125"/>
      <c r="J14" s="107"/>
      <c r="K14" s="108"/>
      <c r="L14" s="109"/>
      <c r="M14" s="109"/>
      <c r="N14" s="109"/>
      <c r="O14" s="110"/>
      <c r="P14" s="111"/>
      <c r="Q14" s="112"/>
      <c r="R14" s="112"/>
      <c r="S14" s="113"/>
      <c r="T14" s="114"/>
      <c r="U14" s="115"/>
      <c r="V14" s="116"/>
      <c r="W14" s="115"/>
      <c r="X14" s="117"/>
      <c r="Y14" s="115"/>
      <c r="Z14" s="191"/>
      <c r="AA14" s="192"/>
      <c r="AB14" s="193"/>
      <c r="AC14" s="194"/>
      <c r="AE14" s="27"/>
    </row>
    <row r="15" spans="1:31" s="3" customFormat="1" ht="16.5" customHeight="1">
      <c r="A15" s="149"/>
      <c r="B15" s="127"/>
      <c r="C15" s="135"/>
      <c r="D15" s="120"/>
      <c r="E15" s="151"/>
      <c r="F15" s="137"/>
      <c r="G15" s="138"/>
      <c r="H15" s="139"/>
      <c r="I15" s="140"/>
      <c r="J15" s="107"/>
      <c r="K15" s="108"/>
      <c r="L15" s="109"/>
      <c r="M15" s="109"/>
      <c r="N15" s="109"/>
      <c r="O15" s="110"/>
      <c r="P15" s="111"/>
      <c r="Q15" s="112"/>
      <c r="R15" s="112"/>
      <c r="S15" s="113"/>
      <c r="T15" s="114"/>
      <c r="U15" s="115"/>
      <c r="V15" s="116"/>
      <c r="W15" s="115"/>
      <c r="X15" s="117"/>
      <c r="Y15" s="115"/>
      <c r="Z15" s="191"/>
      <c r="AA15" s="192"/>
      <c r="AB15" s="193"/>
      <c r="AC15" s="194"/>
      <c r="AE15" s="27"/>
    </row>
    <row r="16" spans="1:31" s="3" customFormat="1" ht="16.5" customHeight="1">
      <c r="A16" s="149"/>
      <c r="B16" s="127"/>
      <c r="C16" s="128"/>
      <c r="D16" s="120"/>
      <c r="E16" s="129"/>
      <c r="F16" s="130"/>
      <c r="G16" s="131"/>
      <c r="H16" s="132"/>
      <c r="I16" s="133"/>
      <c r="J16" s="107"/>
      <c r="K16" s="108"/>
      <c r="L16" s="109"/>
      <c r="M16" s="109"/>
      <c r="N16" s="109"/>
      <c r="O16" s="110"/>
      <c r="P16" s="111"/>
      <c r="Q16" s="112"/>
      <c r="R16" s="112"/>
      <c r="S16" s="113"/>
      <c r="T16" s="114"/>
      <c r="U16" s="115"/>
      <c r="V16" s="116"/>
      <c r="W16" s="115"/>
      <c r="X16" s="117"/>
      <c r="Y16" s="115"/>
      <c r="Z16" s="191"/>
      <c r="AA16" s="192"/>
      <c r="AB16" s="193"/>
      <c r="AC16" s="194"/>
      <c r="AE16" s="27"/>
    </row>
    <row r="17" spans="1:31" s="3" customFormat="1" ht="16.5" customHeight="1">
      <c r="A17" s="152"/>
      <c r="B17" s="127"/>
      <c r="C17" s="153"/>
      <c r="D17" s="154"/>
      <c r="E17" s="155"/>
      <c r="F17" s="156"/>
      <c r="G17" s="157"/>
      <c r="H17" s="158"/>
      <c r="I17" s="159"/>
      <c r="J17" s="160"/>
      <c r="K17" s="161"/>
      <c r="L17" s="162"/>
      <c r="M17" s="162"/>
      <c r="N17" s="163"/>
      <c r="O17" s="164"/>
      <c r="P17" s="111"/>
      <c r="Q17" s="112"/>
      <c r="R17" s="112"/>
      <c r="S17" s="113"/>
      <c r="T17" s="114"/>
      <c r="U17" s="115"/>
      <c r="V17" s="116"/>
      <c r="W17" s="115"/>
      <c r="X17" s="117"/>
      <c r="Y17" s="115"/>
      <c r="Z17" s="191"/>
      <c r="AA17" s="192"/>
      <c r="AB17" s="193"/>
      <c r="AC17" s="194"/>
      <c r="AE17" s="27"/>
    </row>
    <row r="18" spans="1:31" s="3" customFormat="1" ht="16.5" customHeight="1" thickBot="1">
      <c r="A18" s="165"/>
      <c r="B18" s="166"/>
      <c r="C18" s="167"/>
      <c r="D18" s="168"/>
      <c r="E18" s="169"/>
      <c r="F18" s="170"/>
      <c r="G18" s="171"/>
      <c r="H18" s="172"/>
      <c r="I18" s="173"/>
      <c r="J18" s="174"/>
      <c r="K18" s="175"/>
      <c r="L18" s="176"/>
      <c r="M18" s="176"/>
      <c r="N18" s="177"/>
      <c r="O18" s="178"/>
      <c r="P18" s="179"/>
      <c r="Q18" s="180"/>
      <c r="R18" s="180"/>
      <c r="S18" s="181"/>
      <c r="T18" s="114"/>
      <c r="U18" s="115"/>
      <c r="V18" s="116"/>
      <c r="W18" s="115"/>
      <c r="X18" s="117"/>
      <c r="Y18" s="115"/>
      <c r="Z18" s="191"/>
      <c r="AA18" s="192"/>
      <c r="AB18" s="193"/>
      <c r="AC18" s="194"/>
      <c r="AE18" s="27"/>
    </row>
    <row r="19" spans="1:31" ht="15" customHeight="1" thickBot="1">
      <c r="AE19" s="196"/>
    </row>
    <row r="20" spans="1:31" ht="15" customHeight="1">
      <c r="B20" s="182" t="s">
        <v>130</v>
      </c>
      <c r="C20" s="330" t="s">
        <v>98</v>
      </c>
      <c r="D20" s="330"/>
      <c r="E20" s="183" t="s">
        <v>10</v>
      </c>
      <c r="F20" s="331" t="s">
        <v>131</v>
      </c>
      <c r="G20" s="331"/>
      <c r="H20" s="331"/>
      <c r="I20" s="332" t="s">
        <v>132</v>
      </c>
      <c r="J20" s="332"/>
      <c r="K20" s="332"/>
      <c r="L20" s="332"/>
      <c r="M20" s="333" t="s">
        <v>98</v>
      </c>
      <c r="N20" s="333"/>
      <c r="O20" s="333"/>
      <c r="P20" s="333"/>
      <c r="Q20" s="330" t="s">
        <v>10</v>
      </c>
      <c r="R20" s="330"/>
      <c r="S20" s="330"/>
      <c r="T20" s="331" t="s">
        <v>131</v>
      </c>
      <c r="U20" s="331"/>
      <c r="V20" s="331"/>
      <c r="W20" s="331"/>
      <c r="X20" s="52"/>
      <c r="Y20" s="52"/>
      <c r="Z20" s="52"/>
      <c r="AA20" s="52"/>
      <c r="AE20" s="196"/>
    </row>
    <row r="21" spans="1:31" ht="15" customHeight="1">
      <c r="B21" s="184" t="s">
        <v>133</v>
      </c>
      <c r="C21" s="318" t="s">
        <v>134</v>
      </c>
      <c r="D21" s="318"/>
      <c r="E21" s="185" t="s">
        <v>185</v>
      </c>
      <c r="F21" s="326"/>
      <c r="G21" s="326"/>
      <c r="H21" s="326"/>
      <c r="I21" s="329" t="s">
        <v>135</v>
      </c>
      <c r="J21" s="329"/>
      <c r="K21" s="329"/>
      <c r="L21" s="329"/>
      <c r="M21" s="321"/>
      <c r="N21" s="322"/>
      <c r="O21" s="322"/>
      <c r="P21" s="323"/>
      <c r="Q21" s="324" t="s">
        <v>134</v>
      </c>
      <c r="R21" s="324"/>
      <c r="S21" s="324"/>
      <c r="T21" s="319" t="s">
        <v>185</v>
      </c>
      <c r="U21" s="319"/>
      <c r="V21" s="319"/>
      <c r="W21" s="319"/>
      <c r="X21" s="67"/>
      <c r="Y21" s="67"/>
      <c r="Z21" s="67"/>
      <c r="AA21" s="67"/>
      <c r="AE21" s="196"/>
    </row>
    <row r="22" spans="1:31" ht="15" customHeight="1">
      <c r="B22" s="186">
        <v>2</v>
      </c>
      <c r="C22" s="318"/>
      <c r="D22" s="318"/>
      <c r="E22" s="187"/>
      <c r="F22" s="326"/>
      <c r="G22" s="326"/>
      <c r="H22" s="326"/>
      <c r="I22" s="320" t="s">
        <v>136</v>
      </c>
      <c r="J22" s="320"/>
      <c r="K22" s="320"/>
      <c r="L22" s="320"/>
      <c r="M22" s="328"/>
      <c r="N22" s="328"/>
      <c r="O22" s="328"/>
      <c r="P22" s="328"/>
      <c r="Q22" s="318"/>
      <c r="R22" s="318"/>
      <c r="S22" s="318"/>
      <c r="T22" s="325"/>
      <c r="U22" s="325"/>
      <c r="V22" s="325"/>
      <c r="W22" s="325"/>
      <c r="X22" s="67"/>
      <c r="Y22" s="67"/>
      <c r="Z22" s="67"/>
      <c r="AA22" s="67"/>
      <c r="AE22" s="196"/>
    </row>
    <row r="23" spans="1:31" ht="15" customHeight="1">
      <c r="B23" s="186">
        <v>3</v>
      </c>
      <c r="F23" s="326"/>
      <c r="G23" s="326"/>
      <c r="H23" s="326"/>
      <c r="I23" s="327"/>
      <c r="J23" s="327"/>
      <c r="K23" s="327"/>
      <c r="L23" s="327"/>
      <c r="M23" s="328"/>
      <c r="N23" s="328"/>
      <c r="O23" s="328"/>
      <c r="P23" s="328"/>
      <c r="Q23" s="318"/>
      <c r="R23" s="318"/>
      <c r="S23" s="318"/>
      <c r="T23" s="325"/>
      <c r="U23" s="325"/>
      <c r="V23" s="325"/>
      <c r="W23" s="325"/>
      <c r="X23" s="67"/>
      <c r="Y23" s="67"/>
      <c r="Z23" s="67"/>
      <c r="AA23" s="67"/>
      <c r="AE23" s="196"/>
    </row>
    <row r="24" spans="1:31" ht="15" customHeight="1">
      <c r="B24" s="184"/>
      <c r="C24" s="318"/>
      <c r="D24" s="318"/>
      <c r="E24" s="185"/>
      <c r="F24" s="326"/>
      <c r="G24" s="326"/>
      <c r="H24" s="326"/>
      <c r="I24" s="327"/>
      <c r="J24" s="327"/>
      <c r="K24" s="327"/>
      <c r="L24" s="327"/>
      <c r="M24" s="328"/>
      <c r="N24" s="328"/>
      <c r="O24" s="328"/>
      <c r="P24" s="328"/>
      <c r="Q24" s="318"/>
      <c r="R24" s="318"/>
      <c r="S24" s="318"/>
      <c r="T24" s="325"/>
      <c r="U24" s="325"/>
      <c r="V24" s="325"/>
      <c r="W24" s="325"/>
      <c r="X24" s="67"/>
      <c r="Y24" s="67"/>
      <c r="Z24" s="67"/>
      <c r="AA24" s="67"/>
      <c r="AE24" s="196"/>
    </row>
    <row r="25" spans="1:31" ht="15" customHeight="1">
      <c r="B25" s="184"/>
      <c r="C25" s="318"/>
      <c r="D25" s="318"/>
      <c r="E25" s="185"/>
      <c r="F25" s="326"/>
      <c r="G25" s="326"/>
      <c r="H25" s="326"/>
      <c r="I25" s="327"/>
      <c r="J25" s="327"/>
      <c r="K25" s="327"/>
      <c r="L25" s="327"/>
      <c r="M25" s="328"/>
      <c r="N25" s="328"/>
      <c r="O25" s="328"/>
      <c r="P25" s="328"/>
      <c r="Q25" s="318"/>
      <c r="R25" s="318"/>
      <c r="S25" s="318"/>
      <c r="T25" s="325"/>
      <c r="U25" s="325"/>
      <c r="V25" s="325"/>
      <c r="W25" s="325"/>
      <c r="X25" s="67"/>
      <c r="Y25" s="67"/>
      <c r="Z25" s="67"/>
      <c r="AA25" s="67"/>
      <c r="AE25" s="196"/>
    </row>
    <row r="26" spans="1:31" ht="15" customHeight="1">
      <c r="B26" s="184"/>
      <c r="C26" s="318"/>
      <c r="D26" s="318"/>
      <c r="E26" s="185"/>
      <c r="F26" s="319"/>
      <c r="G26" s="319"/>
      <c r="H26" s="319"/>
      <c r="I26" s="320" t="s">
        <v>137</v>
      </c>
      <c r="J26" s="320"/>
      <c r="K26" s="320"/>
      <c r="L26" s="320"/>
      <c r="M26" s="321"/>
      <c r="N26" s="322"/>
      <c r="O26" s="322"/>
      <c r="P26" s="323"/>
      <c r="Q26" s="321" t="s">
        <v>138</v>
      </c>
      <c r="R26" s="322"/>
      <c r="S26" s="352"/>
      <c r="T26" s="353" t="s">
        <v>139</v>
      </c>
      <c r="U26" s="354"/>
      <c r="V26" s="354"/>
      <c r="W26" s="355"/>
      <c r="X26" s="67"/>
      <c r="Y26" s="67"/>
      <c r="Z26" s="67"/>
      <c r="AA26" s="67"/>
      <c r="AE26" s="196"/>
    </row>
    <row r="27" spans="1:31" ht="15" customHeight="1" thickBot="1">
      <c r="B27" s="188" t="s">
        <v>140</v>
      </c>
      <c r="C27" s="313"/>
      <c r="D27" s="313"/>
      <c r="E27" s="189"/>
      <c r="F27" s="314"/>
      <c r="G27" s="314"/>
      <c r="H27" s="314"/>
      <c r="I27" s="315" t="s">
        <v>140</v>
      </c>
      <c r="J27" s="315"/>
      <c r="K27" s="315"/>
      <c r="L27" s="315"/>
      <c r="M27" s="316"/>
      <c r="N27" s="316"/>
      <c r="O27" s="316"/>
      <c r="P27" s="316"/>
      <c r="Q27" s="313"/>
      <c r="R27" s="313"/>
      <c r="S27" s="313"/>
      <c r="T27" s="317"/>
      <c r="U27" s="317"/>
      <c r="V27" s="317"/>
      <c r="W27" s="317"/>
      <c r="X27" s="67"/>
      <c r="Y27" s="67"/>
      <c r="Z27" s="67"/>
      <c r="AA27" s="67"/>
      <c r="AE27" s="196"/>
    </row>
    <row r="28" spans="1:31" ht="15" customHeight="1">
      <c r="AE28" s="196"/>
    </row>
    <row r="29" spans="1:31">
      <c r="AE29" s="196"/>
    </row>
    <row r="30" spans="1:31">
      <c r="AE30" s="196"/>
    </row>
    <row r="31" spans="1:31">
      <c r="AE31" s="196"/>
    </row>
    <row r="32" spans="1:31">
      <c r="AE32" s="196"/>
    </row>
    <row r="33" spans="31:31">
      <c r="AE33" s="196"/>
    </row>
    <row r="34" spans="31:31">
      <c r="AE34" s="196"/>
    </row>
    <row r="35" spans="31:31">
      <c r="AE35" s="196"/>
    </row>
    <row r="36" spans="31:31">
      <c r="AE36" s="196"/>
    </row>
    <row r="37" spans="31:31">
      <c r="AE37" s="196"/>
    </row>
    <row r="38" spans="31:31">
      <c r="AE38" s="196"/>
    </row>
    <row r="39" spans="31:31">
      <c r="AE39" s="196"/>
    </row>
    <row r="40" spans="31:31">
      <c r="AE40" s="196"/>
    </row>
    <row r="41" spans="31:31">
      <c r="AE41" s="196"/>
    </row>
    <row r="42" spans="31:31">
      <c r="AE42" s="196"/>
    </row>
  </sheetData>
  <mergeCells count="63">
    <mergeCell ref="A1:J1"/>
    <mergeCell ref="A2:J2"/>
    <mergeCell ref="A3:B4"/>
    <mergeCell ref="A6:A7"/>
    <mergeCell ref="B6:B7"/>
    <mergeCell ref="C6:C7"/>
    <mergeCell ref="D6:D7"/>
    <mergeCell ref="E6:E7"/>
    <mergeCell ref="F6:F7"/>
    <mergeCell ref="AC6:AC7"/>
    <mergeCell ref="C20:D20"/>
    <mergeCell ref="F20:H20"/>
    <mergeCell ref="I20:L20"/>
    <mergeCell ref="M20:P20"/>
    <mergeCell ref="Q20:S20"/>
    <mergeCell ref="T20:W20"/>
    <mergeCell ref="L6:O6"/>
    <mergeCell ref="P6:P7"/>
    <mergeCell ref="Q6:S6"/>
    <mergeCell ref="T6:Y6"/>
    <mergeCell ref="Z6:Z7"/>
    <mergeCell ref="AA6:AA7"/>
    <mergeCell ref="T22:W22"/>
    <mergeCell ref="C21:D21"/>
    <mergeCell ref="F21:H21"/>
    <mergeCell ref="I21:L21"/>
    <mergeCell ref="M21:P21"/>
    <mergeCell ref="Q21:S21"/>
    <mergeCell ref="T21:W21"/>
    <mergeCell ref="C22:D22"/>
    <mergeCell ref="F22:H22"/>
    <mergeCell ref="I22:L22"/>
    <mergeCell ref="M22:P22"/>
    <mergeCell ref="Q22:S22"/>
    <mergeCell ref="F23:H23"/>
    <mergeCell ref="I23:L23"/>
    <mergeCell ref="M23:P23"/>
    <mergeCell ref="Q23:S23"/>
    <mergeCell ref="T23:W23"/>
    <mergeCell ref="T24:W24"/>
    <mergeCell ref="C25:D25"/>
    <mergeCell ref="F25:H25"/>
    <mergeCell ref="I25:L25"/>
    <mergeCell ref="M25:P25"/>
    <mergeCell ref="Q25:S25"/>
    <mergeCell ref="T25:W25"/>
    <mergeCell ref="C24:D24"/>
    <mergeCell ref="F24:H24"/>
    <mergeCell ref="I24:L24"/>
    <mergeCell ref="M24:P24"/>
    <mergeCell ref="Q24:S24"/>
    <mergeCell ref="T27:W27"/>
    <mergeCell ref="C26:D26"/>
    <mergeCell ref="F26:H26"/>
    <mergeCell ref="I26:L26"/>
    <mergeCell ref="M26:P26"/>
    <mergeCell ref="Q26:S26"/>
    <mergeCell ref="T26:W26"/>
    <mergeCell ref="C27:D27"/>
    <mergeCell ref="F27:H27"/>
    <mergeCell ref="I27:L27"/>
    <mergeCell ref="M27:P27"/>
    <mergeCell ref="Q27:S27"/>
  </mergeCells>
  <pageMargins left="0.7" right="0.7" top="0.78740157499999996" bottom="0.78740157499999996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O266"/>
  <sheetViews>
    <sheetView topLeftCell="A5" workbookViewId="0">
      <selection activeCell="H229" sqref="H229"/>
    </sheetView>
  </sheetViews>
  <sheetFormatPr defaultRowHeight="15"/>
  <cols>
    <col min="1" max="1" width="6" customWidth="1"/>
    <col min="5" max="5" width="21.42578125" customWidth="1"/>
    <col min="6" max="6" width="14.140625" customWidth="1"/>
    <col min="7" max="7" width="7.140625" customWidth="1"/>
    <col min="8" max="8" width="6.7109375" customWidth="1"/>
    <col min="9" max="9" width="6.5703125" customWidth="1"/>
    <col min="10" max="10" width="8.5703125" customWidth="1"/>
    <col min="11" max="11" width="6.42578125" customWidth="1"/>
    <col min="12" max="12" width="6.28515625" customWidth="1"/>
    <col min="13" max="13" width="7.5703125" customWidth="1"/>
  </cols>
  <sheetData>
    <row r="1" spans="1:15" ht="18">
      <c r="B1" s="1"/>
      <c r="C1" s="1"/>
      <c r="D1" s="2"/>
      <c r="E1" s="312" t="s">
        <v>158</v>
      </c>
      <c r="F1" s="312"/>
      <c r="G1" s="312"/>
      <c r="H1" s="312"/>
      <c r="I1" s="312"/>
      <c r="J1" s="312"/>
      <c r="K1" s="312"/>
      <c r="L1" s="3"/>
      <c r="M1" s="4"/>
      <c r="N1" s="5"/>
    </row>
    <row r="2" spans="1:15" ht="23.25">
      <c r="B2" s="1"/>
      <c r="C2" s="1"/>
      <c r="D2" s="2"/>
      <c r="E2" s="54" t="s">
        <v>159</v>
      </c>
      <c r="F2" s="1"/>
      <c r="G2" s="55"/>
      <c r="L2" s="3"/>
      <c r="M2" s="4"/>
      <c r="N2" s="5"/>
    </row>
    <row r="3" spans="1:15" ht="23.25">
      <c r="B3" s="1"/>
      <c r="C3" s="1"/>
      <c r="D3" s="2"/>
      <c r="E3" s="54"/>
      <c r="F3" s="1"/>
      <c r="G3" s="55"/>
      <c r="L3" s="3"/>
      <c r="M3" s="4"/>
      <c r="N3" s="5"/>
    </row>
    <row r="4" spans="1:15">
      <c r="B4" s="1"/>
      <c r="C4" s="1"/>
      <c r="D4" s="2"/>
      <c r="E4" s="1"/>
      <c r="F4" s="1"/>
      <c r="G4" s="6"/>
      <c r="L4" s="3"/>
      <c r="M4" s="4"/>
      <c r="N4" s="5"/>
    </row>
    <row r="5" spans="1:15" ht="15.75" thickBot="1">
      <c r="A5" s="7" t="s">
        <v>0</v>
      </c>
      <c r="B5" s="1"/>
      <c r="C5" s="1"/>
      <c r="D5" s="2"/>
      <c r="E5" s="1"/>
      <c r="F5" s="1"/>
      <c r="G5" s="6"/>
      <c r="L5" s="3"/>
      <c r="M5" s="4"/>
      <c r="N5" s="5"/>
    </row>
    <row r="6" spans="1:15" ht="15.75" thickBot="1">
      <c r="A6" s="298" t="s">
        <v>1</v>
      </c>
      <c r="B6" s="300" t="s">
        <v>2</v>
      </c>
      <c r="C6" s="300"/>
      <c r="D6" s="300"/>
      <c r="E6" s="300"/>
      <c r="F6" s="300" t="s">
        <v>3</v>
      </c>
      <c r="G6" s="300"/>
      <c r="H6" s="300"/>
      <c r="I6" s="300"/>
      <c r="J6" s="300" t="s">
        <v>4</v>
      </c>
      <c r="K6" s="300"/>
      <c r="L6" s="300"/>
      <c r="M6" s="301" t="s">
        <v>5</v>
      </c>
      <c r="N6" s="301" t="s">
        <v>6</v>
      </c>
      <c r="O6" s="298" t="s">
        <v>7</v>
      </c>
    </row>
    <row r="7" spans="1:15" ht="15.75" thickBot="1">
      <c r="A7" s="298"/>
      <c r="B7" s="8" t="s">
        <v>8</v>
      </c>
      <c r="C7" s="8" t="s">
        <v>9</v>
      </c>
      <c r="D7" s="57" t="s">
        <v>10</v>
      </c>
      <c r="E7" s="8" t="s">
        <v>11</v>
      </c>
      <c r="F7" s="8" t="s">
        <v>12</v>
      </c>
      <c r="G7" s="10" t="s">
        <v>13</v>
      </c>
      <c r="H7" s="57" t="s">
        <v>14</v>
      </c>
      <c r="I7" s="57" t="s">
        <v>15</v>
      </c>
      <c r="J7" s="11" t="s">
        <v>16</v>
      </c>
      <c r="K7" s="12" t="s">
        <v>17</v>
      </c>
      <c r="L7" s="12" t="s">
        <v>18</v>
      </c>
      <c r="M7" s="301"/>
      <c r="N7" s="301"/>
      <c r="O7" s="298"/>
    </row>
    <row r="8" spans="1:15" ht="15.75" thickBot="1">
      <c r="A8" s="57">
        <v>1</v>
      </c>
      <c r="B8" s="13" t="str">
        <f>'[2]Prezentace-jun'!B6</f>
        <v>BUDINA</v>
      </c>
      <c r="C8" s="14" t="str">
        <f>'[2]Prezentace-jun'!C6</f>
        <v>Ondřej</v>
      </c>
      <c r="D8" s="57" t="str">
        <f>'[2]Prezentace-jun'!D6</f>
        <v>131-074</v>
      </c>
      <c r="E8" s="8" t="str">
        <f>'[2]Prezentace-jun'!E6</f>
        <v>ADMIRAL Jablonec n.N.</v>
      </c>
      <c r="F8" s="8" t="str">
        <f>'[2]Prezentace-jun'!G6</f>
        <v>HERCULES</v>
      </c>
      <c r="G8" s="15" t="str">
        <f>'[2]Prezentace-jun'!F6</f>
        <v>1:20</v>
      </c>
      <c r="H8" s="57">
        <f>'[2]Prezentace-jun'!H6</f>
        <v>375</v>
      </c>
      <c r="I8" s="57">
        <f>'[2]Prezentace-jun'!I6</f>
        <v>2.4</v>
      </c>
      <c r="J8" s="57">
        <f>'[2]F2A-j'!U8</f>
        <v>96</v>
      </c>
      <c r="K8" s="57">
        <f>'[2]F2A-j'!U9</f>
        <v>91</v>
      </c>
      <c r="L8" s="57">
        <f>'[2]F2A-j'!U10</f>
        <v>96</v>
      </c>
      <c r="M8" s="16">
        <f>SUM('[2]F2A-j'!V8:V10)</f>
        <v>91.67</v>
      </c>
      <c r="N8" s="16">
        <f>M8+((SUM(J8:L8)-MIN(J8:L8))/2)</f>
        <v>187.67000000000002</v>
      </c>
      <c r="O8" s="57"/>
    </row>
    <row r="9" spans="1:15" ht="15.75" thickBot="1">
      <c r="A9" s="57">
        <v>2</v>
      </c>
      <c r="B9" s="13" t="str">
        <f>'[2]Prezentace-jun'!B8</f>
        <v>DANÍČEK</v>
      </c>
      <c r="C9" s="14" t="str">
        <f>'[2]Prezentace-jun'!C8</f>
        <v>Petr</v>
      </c>
      <c r="D9" s="57" t="str">
        <f>'[2]Prezentace-jun'!D8</f>
        <v>131-077</v>
      </c>
      <c r="E9" s="8" t="str">
        <f>'[2]Prezentace-jun'!E8</f>
        <v>ADMIRAL Jablonec n.N.</v>
      </c>
      <c r="F9" s="8" t="str">
        <f>'[2]Prezentace-jun'!G8</f>
        <v>MONITOR SSSR</v>
      </c>
      <c r="G9" s="15" t="str">
        <f>'[2]Prezentace-jun'!F8</f>
        <v>1:50</v>
      </c>
      <c r="H9" s="57">
        <f>'[2]Prezentace-jun'!H8</f>
        <v>300</v>
      </c>
      <c r="I9" s="57">
        <f>'[2]Prezentace-jun'!I8</f>
        <v>2.4</v>
      </c>
      <c r="J9" s="57">
        <f>'[2]F2A-j'!U14</f>
        <v>82</v>
      </c>
      <c r="K9" s="57">
        <f>'[2]F2A-j'!U15</f>
        <v>78</v>
      </c>
      <c r="L9" s="57">
        <f>'[2]F2A-j'!U16</f>
        <v>100</v>
      </c>
      <c r="M9" s="16">
        <f>SUM('[2]F2A-j'!V14:V16)</f>
        <v>85.33</v>
      </c>
      <c r="N9" s="16">
        <f>M9+((SUM(J9:L9)-MIN(J9:L9))/2)</f>
        <v>176.32999999999998</v>
      </c>
      <c r="O9" s="57"/>
    </row>
    <row r="10" spans="1:15" ht="15.75" thickBot="1">
      <c r="A10" s="57">
        <v>3</v>
      </c>
      <c r="B10" s="13" t="str">
        <f>'[2]Prezentace-jun'!B5</f>
        <v>BUDINA</v>
      </c>
      <c r="C10" s="14" t="str">
        <f>'[2]Prezentace-jun'!C5</f>
        <v>Vojtěch</v>
      </c>
      <c r="D10" s="57" t="str">
        <f>'[2]Prezentace-jun'!D5</f>
        <v>131-078</v>
      </c>
      <c r="E10" s="8" t="str">
        <f>'[2]Prezentace-jun'!E5</f>
        <v>ADMIRAL Jablonec n.N.</v>
      </c>
      <c r="F10" s="8" t="str">
        <f>'[2]Prezentace-jun'!G5</f>
        <v>SABRINA</v>
      </c>
      <c r="G10" s="15" t="str">
        <f>'[2]Prezentace-jun'!F5</f>
        <v>1:20</v>
      </c>
      <c r="H10" s="57">
        <f>'[2]Prezentace-jun'!H5</f>
        <v>398</v>
      </c>
      <c r="I10" s="57">
        <f>'[2]Prezentace-jun'!I5</f>
        <v>2.4</v>
      </c>
      <c r="J10" s="57">
        <f>'[2]F2A-j'!U5</f>
        <v>92</v>
      </c>
      <c r="K10" s="57">
        <f>'[2]F2A-j'!U6</f>
        <v>94</v>
      </c>
      <c r="L10" s="57">
        <f>'[2]F2A-j'!U7</f>
        <v>89</v>
      </c>
      <c r="M10" s="16">
        <f>SUM('[2]F2A-j'!V5:V7)</f>
        <v>82</v>
      </c>
      <c r="N10" s="16">
        <f>M10+((SUM(J10:L10)-MIN(J10:L10))/2)</f>
        <v>175</v>
      </c>
      <c r="O10" s="57"/>
    </row>
    <row r="11" spans="1:15" ht="15.75" thickBot="1">
      <c r="A11" s="57">
        <v>4</v>
      </c>
      <c r="B11" s="13" t="str">
        <f>'[2]Prezentace-jun'!B7</f>
        <v>ZÍTKO</v>
      </c>
      <c r="C11" s="14" t="str">
        <f>'[2]Prezentace-jun'!C7</f>
        <v>Jonáš</v>
      </c>
      <c r="D11" s="57" t="str">
        <f>'[2]Prezentace-jun'!D7</f>
        <v>131-066</v>
      </c>
      <c r="E11" s="8" t="str">
        <f>'[2]Prezentace-jun'!E7</f>
        <v>ADMIRAL Jablonec n.N.</v>
      </c>
      <c r="F11" s="8" t="str">
        <f>'[2]Prezentace-jun'!G7</f>
        <v>PG 117</v>
      </c>
      <c r="G11" s="15" t="str">
        <f>'[2]Prezentace-jun'!F7</f>
        <v>1:10</v>
      </c>
      <c r="H11" s="57">
        <f>'[2]Prezentace-jun'!H7</f>
        <v>380</v>
      </c>
      <c r="I11" s="57">
        <f>'[2]Prezentace-jun'!I7</f>
        <v>2.4</v>
      </c>
      <c r="J11" s="57">
        <f>'[2]F2A-j'!U11</f>
        <v>94</v>
      </c>
      <c r="K11" s="57">
        <f>'[2]F2A-j'!U12</f>
        <v>95</v>
      </c>
      <c r="L11" s="57">
        <f>'[2]F2A-j'!U13</f>
        <v>93</v>
      </c>
      <c r="M11" s="16">
        <f>SUM('[2]F2A-j'!V11:V13)</f>
        <v>79</v>
      </c>
      <c r="N11" s="16">
        <f>M11+((SUM(J11:L11)-MIN(J11:L11))/2)</f>
        <v>173.5</v>
      </c>
      <c r="O11" s="57"/>
    </row>
    <row r="12" spans="1:15">
      <c r="A12" s="17"/>
      <c r="B12" s="18"/>
      <c r="C12" s="19"/>
      <c r="D12" s="17"/>
      <c r="E12" s="20"/>
      <c r="F12" s="20"/>
      <c r="G12" s="21"/>
      <c r="H12" s="17"/>
      <c r="I12" s="17"/>
      <c r="J12" s="17"/>
      <c r="K12" s="17"/>
      <c r="L12" s="17"/>
      <c r="M12" s="22"/>
      <c r="N12" s="22"/>
      <c r="O12" s="17"/>
    </row>
    <row r="13" spans="1:15">
      <c r="B13" s="1"/>
      <c r="C13" s="1"/>
      <c r="D13" s="2"/>
      <c r="E13" s="1"/>
      <c r="F13" s="1"/>
      <c r="G13" s="6"/>
      <c r="L13" s="3"/>
      <c r="M13" s="4"/>
      <c r="N13" s="5"/>
    </row>
    <row r="14" spans="1:15" hidden="1">
      <c r="B14" s="1"/>
      <c r="C14" s="1"/>
      <c r="D14" s="2"/>
      <c r="E14" s="1"/>
      <c r="F14" s="1"/>
      <c r="G14" s="6"/>
      <c r="L14" s="3"/>
      <c r="M14" s="4"/>
      <c r="N14" s="5"/>
    </row>
    <row r="15" spans="1:15" hidden="1">
      <c r="A15" s="7" t="s">
        <v>19</v>
      </c>
      <c r="B15" s="1"/>
      <c r="C15" s="1"/>
      <c r="D15" s="2"/>
      <c r="E15" s="1"/>
      <c r="F15" s="1"/>
      <c r="G15" s="6"/>
      <c r="L15" s="3"/>
      <c r="M15" s="4"/>
      <c r="N15" s="5"/>
    </row>
    <row r="16" spans="1:15" ht="15.75" hidden="1" thickBot="1">
      <c r="A16" s="298" t="s">
        <v>1</v>
      </c>
      <c r="B16" s="300" t="s">
        <v>2</v>
      </c>
      <c r="C16" s="300"/>
      <c r="D16" s="300"/>
      <c r="E16" s="300"/>
      <c r="F16" s="300" t="s">
        <v>3</v>
      </c>
      <c r="G16" s="300"/>
      <c r="H16" s="300"/>
      <c r="I16" s="300"/>
      <c r="J16" s="300" t="s">
        <v>4</v>
      </c>
      <c r="K16" s="300"/>
      <c r="L16" s="300"/>
      <c r="M16" s="301" t="s">
        <v>5</v>
      </c>
      <c r="N16" s="301" t="s">
        <v>6</v>
      </c>
      <c r="O16" s="298" t="s">
        <v>7</v>
      </c>
    </row>
    <row r="17" spans="1:15" ht="15.75" hidden="1" thickBot="1">
      <c r="A17" s="298"/>
      <c r="B17" s="8" t="s">
        <v>8</v>
      </c>
      <c r="C17" s="8" t="s">
        <v>9</v>
      </c>
      <c r="D17" s="57" t="s">
        <v>10</v>
      </c>
      <c r="E17" s="8" t="s">
        <v>11</v>
      </c>
      <c r="F17" s="8" t="s">
        <v>12</v>
      </c>
      <c r="G17" s="10" t="s">
        <v>13</v>
      </c>
      <c r="H17" s="57" t="s">
        <v>14</v>
      </c>
      <c r="I17" s="57" t="s">
        <v>15</v>
      </c>
      <c r="J17" s="11" t="s">
        <v>16</v>
      </c>
      <c r="K17" s="12" t="s">
        <v>17</v>
      </c>
      <c r="L17" s="12" t="s">
        <v>18</v>
      </c>
      <c r="M17" s="301"/>
      <c r="N17" s="301"/>
      <c r="O17" s="298"/>
    </row>
    <row r="18" spans="1:15" ht="15.75" hidden="1" thickBot="1">
      <c r="A18" s="57">
        <v>1</v>
      </c>
      <c r="B18" s="13">
        <f>'[2]Prezentace-sen'!B5</f>
        <v>0</v>
      </c>
      <c r="C18" s="14">
        <f>'[2]Prezentace-sen'!C5</f>
        <v>0</v>
      </c>
      <c r="D18" s="57">
        <f>'[2]Prezentace-sen'!D5</f>
        <v>0</v>
      </c>
      <c r="E18" s="8">
        <f>'[2]Prezentace-sen'!E5</f>
        <v>0</v>
      </c>
      <c r="F18" s="8">
        <f>'[2]Prezentace-sen'!G5</f>
        <v>0</v>
      </c>
      <c r="G18" s="10">
        <f>'[2]Prezentace-sen'!F5</f>
        <v>0</v>
      </c>
      <c r="H18" s="57">
        <f>'[2]Prezentace-sen'!H5</f>
        <v>0</v>
      </c>
      <c r="I18" s="57">
        <f>'[2]Prezentace-sen'!I5</f>
        <v>0</v>
      </c>
      <c r="J18" s="57">
        <f>'[2]F2A-s'!U5</f>
        <v>0</v>
      </c>
      <c r="K18" s="57">
        <f>'[2]F2A-s'!U6</f>
        <v>0</v>
      </c>
      <c r="L18" s="57">
        <f>'[2]F2A-s'!U7</f>
        <v>0</v>
      </c>
      <c r="M18" s="16">
        <f>SUM('[2]F2A-s'!V5:V7)</f>
        <v>0</v>
      </c>
      <c r="N18" s="16">
        <f>M18+((SUM(J18:L18)-MIN(J18:L18))/2)</f>
        <v>0</v>
      </c>
      <c r="O18" s="57"/>
    </row>
    <row r="19" spans="1:15" ht="15.75" hidden="1" thickBot="1">
      <c r="A19" s="57">
        <v>2</v>
      </c>
      <c r="B19" s="13" t="str">
        <f>'[2]Prezentace-sen'!B7</f>
        <v>ŽANTA</v>
      </c>
      <c r="C19" s="14" t="str">
        <f>'[2]Prezentace-sen'!C7</f>
        <v>Štěpán</v>
      </c>
      <c r="D19" s="57" t="str">
        <f>'[2]Prezentace-sen'!D7</f>
        <v>131-039</v>
      </c>
      <c r="E19" s="8" t="str">
        <f>'[2]Prezentace-sen'!E7</f>
        <v>ADMIRAL Jablonec n.N.</v>
      </c>
      <c r="F19" s="8" t="str">
        <f>'[2]Prezentace-sen'!G7</f>
        <v>M-600</v>
      </c>
      <c r="G19" s="10">
        <f>'[2]Prezentace-sen'!F7</f>
        <v>25</v>
      </c>
      <c r="H19" s="57">
        <f>'[2]Prezentace-sen'!H7</f>
        <v>379</v>
      </c>
      <c r="I19" s="57">
        <f>'[2]Prezentace-sen'!I7</f>
        <v>2.4</v>
      </c>
      <c r="J19" s="57">
        <f>'[2]F2A-s'!U11</f>
        <v>0</v>
      </c>
      <c r="K19" s="57">
        <f>'[2]F2A-s'!U12</f>
        <v>0</v>
      </c>
      <c r="L19" s="57">
        <f>'[2]F2A-s'!U13</f>
        <v>0</v>
      </c>
      <c r="M19" s="16">
        <f>SUM('[2]F2A-s'!V11:V13)</f>
        <v>93.33</v>
      </c>
      <c r="N19" s="16">
        <f>M19+((SUM(J19:L19)-MIN(J19:L19))/2)</f>
        <v>93.33</v>
      </c>
      <c r="O19" s="57"/>
    </row>
    <row r="20" spans="1:15" ht="15.75" hidden="1" thickBot="1">
      <c r="A20" s="57">
        <v>3</v>
      </c>
      <c r="B20" s="13" t="str">
        <f>'[2]Prezentace-sen'!B6</f>
        <v>BILINA</v>
      </c>
      <c r="C20" s="14" t="str">
        <f>'[2]Prezentace-sen'!C6</f>
        <v>Jiří</v>
      </c>
      <c r="D20" s="57" t="str">
        <f>'[2]Prezentace-sen'!D6</f>
        <v>189-019</v>
      </c>
      <c r="E20" s="8" t="str">
        <f>'[2]Prezentace-sen'!E6</f>
        <v>ČESÍLKO Valdice</v>
      </c>
      <c r="F20" s="8" t="str">
        <f>'[2]Prezentace-sen'!G6</f>
        <v>ALASKA</v>
      </c>
      <c r="G20" s="10" t="str">
        <f>'[2]Prezentace-sen'!F6</f>
        <v>1:70</v>
      </c>
      <c r="H20" s="57">
        <f>'[2]Prezentace-sen'!H6</f>
        <v>386</v>
      </c>
      <c r="I20" s="57">
        <f>'[2]Prezentace-sen'!I6</f>
        <v>59</v>
      </c>
      <c r="J20" s="57">
        <f>'[2]F2A-s'!U8</f>
        <v>0</v>
      </c>
      <c r="K20" s="57">
        <f>'[2]F2A-s'!U9</f>
        <v>0</v>
      </c>
      <c r="L20" s="57">
        <f>'[2]F2A-s'!U10</f>
        <v>0</v>
      </c>
      <c r="M20" s="16">
        <f>SUM('[2]F2A-s'!V8:V10)</f>
        <v>93</v>
      </c>
      <c r="N20" s="16">
        <f>M20+((SUM(J20:L20)-MIN(J20:L20))/2)</f>
        <v>93</v>
      </c>
      <c r="O20" s="57"/>
    </row>
    <row r="21" spans="1:15" ht="15.75" hidden="1" thickBot="1">
      <c r="A21" s="57">
        <v>4</v>
      </c>
      <c r="B21" s="13">
        <f>'[2]Prezentace-sen'!B8</f>
        <v>0</v>
      </c>
      <c r="C21" s="14">
        <f>'[2]Prezentace-sen'!C8</f>
        <v>0</v>
      </c>
      <c r="D21" s="57">
        <f>'[2]Prezentace-sen'!D8</f>
        <v>0</v>
      </c>
      <c r="E21" s="8">
        <f>'[2]Prezentace-sen'!E8</f>
        <v>0</v>
      </c>
      <c r="F21" s="8">
        <f>'[2]Prezentace-sen'!G8</f>
        <v>0</v>
      </c>
      <c r="G21" s="10">
        <f>'[2]Prezentace-sen'!F8</f>
        <v>0</v>
      </c>
      <c r="H21" s="57">
        <f>'[2]Prezentace-sen'!H8</f>
        <v>0</v>
      </c>
      <c r="I21" s="57">
        <f>'[2]Prezentace-sen'!I5</f>
        <v>0</v>
      </c>
      <c r="J21" s="57">
        <f>'[2]F2A-s'!U14</f>
        <v>0</v>
      </c>
      <c r="K21" s="57">
        <f>'[2]F2A-s'!U15</f>
        <v>0</v>
      </c>
      <c r="L21" s="57">
        <f>'[2]F2A-s'!U16</f>
        <v>0</v>
      </c>
      <c r="M21" s="16">
        <f>SUM('[2]F2A-s'!V14:V16)</f>
        <v>85</v>
      </c>
      <c r="N21" s="16">
        <f>M21+((SUM(J21:L21)-MIN(J21:L21))/2)</f>
        <v>85</v>
      </c>
      <c r="O21" s="57"/>
    </row>
    <row r="22" spans="1:15" ht="15.75" hidden="1" thickBot="1">
      <c r="A22" s="57">
        <v>5</v>
      </c>
      <c r="B22" s="13">
        <f>'[2]Prezentace-sen'!B9</f>
        <v>0</v>
      </c>
      <c r="C22" s="14">
        <f>'[2]Prezentace-sen'!C9</f>
        <v>0</v>
      </c>
      <c r="D22" s="57">
        <f>'[2]Prezentace-sen'!D9</f>
        <v>0</v>
      </c>
      <c r="E22" s="8">
        <f>'[2]Prezentace-sen'!E9</f>
        <v>0</v>
      </c>
      <c r="F22" s="8">
        <f>'[2]Prezentace-sen'!G9</f>
        <v>0</v>
      </c>
      <c r="G22" s="10">
        <f>'[2]Prezentace-sen'!F9</f>
        <v>0</v>
      </c>
      <c r="H22" s="57">
        <f>'[2]Prezentace-sen'!H9</f>
        <v>0</v>
      </c>
      <c r="I22" s="57">
        <f>'[2]Prezentace-sen'!I9</f>
        <v>0</v>
      </c>
      <c r="J22" s="57">
        <f>'[2]F2A-s'!U17</f>
        <v>0</v>
      </c>
      <c r="K22" s="57">
        <f>'[2]F2A-s'!U18</f>
        <v>0</v>
      </c>
      <c r="L22" s="57">
        <f>'[2]F2A-s'!U19</f>
        <v>0</v>
      </c>
      <c r="M22" s="16">
        <f>SUM('[2]F2A-s'!V17:V19)</f>
        <v>0</v>
      </c>
      <c r="N22" s="16">
        <f t="shared" ref="N22:N41" si="0">M22+((SUM(J22:L22)-MIN(J22:L22))/2)</f>
        <v>0</v>
      </c>
      <c r="O22" s="57"/>
    </row>
    <row r="23" spans="1:15" ht="15.75" hidden="1" thickBot="1">
      <c r="A23" s="57">
        <v>6</v>
      </c>
      <c r="B23" s="13">
        <f>'[2]Prezentace-sen'!B10</f>
        <v>0</v>
      </c>
      <c r="C23" s="14">
        <f>'[2]Prezentace-sen'!C10</f>
        <v>0</v>
      </c>
      <c r="D23" s="57">
        <f>'[2]Prezentace-sen'!D10</f>
        <v>0</v>
      </c>
      <c r="E23" s="8">
        <f>'[2]Prezentace-sen'!E10</f>
        <v>0</v>
      </c>
      <c r="F23" s="8">
        <f>'[2]Prezentace-sen'!G10</f>
        <v>0</v>
      </c>
      <c r="G23" s="10">
        <f>'[2]Prezentace-sen'!F10</f>
        <v>0</v>
      </c>
      <c r="H23" s="57">
        <f>'[2]Prezentace-sen'!H10</f>
        <v>0</v>
      </c>
      <c r="I23" s="57">
        <f>'[2]Prezentace-sen'!I10</f>
        <v>0</v>
      </c>
      <c r="J23" s="57">
        <f>'[2]F2A-s'!U20</f>
        <v>0</v>
      </c>
      <c r="K23" s="57">
        <f>'[2]F2A-s'!U21</f>
        <v>0</v>
      </c>
      <c r="L23" s="57">
        <f>'[2]F2A-s'!U22</f>
        <v>0</v>
      </c>
      <c r="M23" s="16">
        <f>SUM('[2]F2A-s'!V20:V22)</f>
        <v>0</v>
      </c>
      <c r="N23" s="16">
        <f t="shared" si="0"/>
        <v>0</v>
      </c>
      <c r="O23" s="57"/>
    </row>
    <row r="24" spans="1:15" ht="15.75" hidden="1" thickBot="1">
      <c r="A24" s="57">
        <v>7</v>
      </c>
      <c r="B24" s="13">
        <f>'[2]Prezentace-sen'!B11</f>
        <v>0</v>
      </c>
      <c r="C24" s="14">
        <f>'[2]Prezentace-sen'!C11</f>
        <v>0</v>
      </c>
      <c r="D24" s="57">
        <f>'[2]Prezentace-sen'!D11</f>
        <v>0</v>
      </c>
      <c r="E24" s="8">
        <f>'[2]Prezentace-sen'!E11</f>
        <v>0</v>
      </c>
      <c r="F24" s="8">
        <f>'[2]Prezentace-sen'!G11</f>
        <v>0</v>
      </c>
      <c r="G24" s="10">
        <f>'[2]Prezentace-sen'!F11</f>
        <v>0</v>
      </c>
      <c r="H24" s="57">
        <f>'[2]Prezentace-sen'!H11</f>
        <v>0</v>
      </c>
      <c r="I24" s="57">
        <f>'[2]Prezentace-sen'!I11</f>
        <v>0</v>
      </c>
      <c r="J24" s="57">
        <f>'[2]F2A-s'!U23</f>
        <v>0</v>
      </c>
      <c r="K24" s="57">
        <f>'[2]F2A-s'!U24</f>
        <v>0</v>
      </c>
      <c r="L24" s="57">
        <f>'[2]F2A-s'!U25</f>
        <v>0</v>
      </c>
      <c r="M24" s="16">
        <f>SUM('[2]F2A-s'!V23:V25)</f>
        <v>0</v>
      </c>
      <c r="N24" s="16">
        <f t="shared" si="0"/>
        <v>0</v>
      </c>
      <c r="O24" s="57"/>
    </row>
    <row r="25" spans="1:15" ht="15.75" hidden="1" thickBot="1">
      <c r="A25" s="57">
        <v>8</v>
      </c>
      <c r="B25" s="13">
        <f>'[2]Prezentace-sen'!B12</f>
        <v>0</v>
      </c>
      <c r="C25" s="14">
        <f>'[2]Prezentace-sen'!C12</f>
        <v>0</v>
      </c>
      <c r="D25" s="57">
        <f>'[2]Prezentace-sen'!D12</f>
        <v>0</v>
      </c>
      <c r="E25" s="8">
        <f>'[2]Prezentace-sen'!E12</f>
        <v>0</v>
      </c>
      <c r="F25" s="8">
        <f>'[2]Prezentace-sen'!G12</f>
        <v>0</v>
      </c>
      <c r="G25" s="10">
        <f>'[2]Prezentace-sen'!F12</f>
        <v>0</v>
      </c>
      <c r="H25" s="57">
        <f>'[2]Prezentace-sen'!H12</f>
        <v>0</v>
      </c>
      <c r="I25" s="57">
        <f>'[2]Prezentace-sen'!I12</f>
        <v>0</v>
      </c>
      <c r="J25" s="57">
        <f>'[2]F2A-s'!U26</f>
        <v>0</v>
      </c>
      <c r="K25" s="57">
        <f>'[2]F2A-s'!U27</f>
        <v>0</v>
      </c>
      <c r="L25" s="57">
        <f>'[2]F2A-s'!U28</f>
        <v>0</v>
      </c>
      <c r="M25" s="16">
        <f>SUM('[2]F2A-s'!V26:V28)</f>
        <v>0</v>
      </c>
      <c r="N25" s="16">
        <f t="shared" si="0"/>
        <v>0</v>
      </c>
      <c r="O25" s="57"/>
    </row>
    <row r="26" spans="1:15" ht="15.75" hidden="1" thickBot="1">
      <c r="A26" s="57">
        <v>9</v>
      </c>
      <c r="B26" s="13">
        <f>'[2]Prezentace-sen'!B13</f>
        <v>0</v>
      </c>
      <c r="C26" s="14">
        <f>'[2]Prezentace-sen'!C13</f>
        <v>0</v>
      </c>
      <c r="D26" s="57">
        <f>'[2]Prezentace-sen'!D13</f>
        <v>0</v>
      </c>
      <c r="E26" s="8">
        <f>'[2]Prezentace-sen'!E13</f>
        <v>0</v>
      </c>
      <c r="F26" s="8">
        <f>'[2]Prezentace-sen'!G13</f>
        <v>0</v>
      </c>
      <c r="G26" s="10">
        <f>'[2]Prezentace-sen'!F13</f>
        <v>0</v>
      </c>
      <c r="H26" s="57">
        <f>'[2]Prezentace-sen'!H13</f>
        <v>0</v>
      </c>
      <c r="I26" s="57">
        <f>'[2]Prezentace-sen'!I13</f>
        <v>0</v>
      </c>
      <c r="J26" s="57">
        <f>'[2]F2A-s'!U39</f>
        <v>0</v>
      </c>
      <c r="K26" s="57">
        <f>'[2]F2A-s'!U40</f>
        <v>0</v>
      </c>
      <c r="L26" s="57">
        <f>'[2]F2A-s'!U41</f>
        <v>0</v>
      </c>
      <c r="M26" s="16">
        <f>SUM('[2]F2A-s'!V39:V41)</f>
        <v>0</v>
      </c>
      <c r="N26" s="16">
        <f t="shared" si="0"/>
        <v>0</v>
      </c>
      <c r="O26" s="57"/>
    </row>
    <row r="27" spans="1:15" ht="15.75" hidden="1" thickBot="1">
      <c r="A27" s="57">
        <v>10</v>
      </c>
      <c r="B27" s="13">
        <f>'[2]Prezentace-sen'!B14</f>
        <v>0</v>
      </c>
      <c r="C27" s="14">
        <f>'[2]Prezentace-sen'!C14</f>
        <v>0</v>
      </c>
      <c r="D27" s="57">
        <f>'[2]Prezentace-sen'!D14</f>
        <v>0</v>
      </c>
      <c r="E27" s="8">
        <f>'[2]Prezentace-sen'!E14</f>
        <v>0</v>
      </c>
      <c r="F27" s="8">
        <f>'[2]Prezentace-sen'!G14</f>
        <v>0</v>
      </c>
      <c r="G27" s="10">
        <f>'[2]Prezentace-sen'!F14</f>
        <v>0</v>
      </c>
      <c r="H27" s="57">
        <f>'[2]Prezentace-sen'!H14</f>
        <v>0</v>
      </c>
      <c r="I27" s="57">
        <f>'[2]Prezentace-sen'!I14</f>
        <v>0</v>
      </c>
      <c r="J27" s="57">
        <f>'[2]F2A-s'!U42</f>
        <v>0</v>
      </c>
      <c r="K27" s="57">
        <f>'[2]F2A-s'!U43</f>
        <v>0</v>
      </c>
      <c r="L27" s="57">
        <f>'[2]F2A-s'!U44</f>
        <v>0</v>
      </c>
      <c r="M27" s="16">
        <f>SUM('[2]F2A-s'!V42:V44)</f>
        <v>0</v>
      </c>
      <c r="N27" s="16">
        <f t="shared" si="0"/>
        <v>0</v>
      </c>
      <c r="O27" s="38"/>
    </row>
    <row r="28" spans="1:15" ht="15.75" hidden="1" thickBot="1">
      <c r="A28" s="39">
        <v>11</v>
      </c>
      <c r="B28" s="13">
        <f>'[2]Prezentace-sen'!B15</f>
        <v>0</v>
      </c>
      <c r="C28" s="14">
        <f>'[2]Prezentace-sen'!C15</f>
        <v>0</v>
      </c>
      <c r="D28" s="57">
        <f>'[2]Prezentace-sen'!D15</f>
        <v>0</v>
      </c>
      <c r="E28" s="8">
        <f>'[2]Prezentace-sen'!E15</f>
        <v>0</v>
      </c>
      <c r="F28" s="8">
        <f>'[2]Prezentace-sen'!G15</f>
        <v>0</v>
      </c>
      <c r="G28" s="10">
        <f>'[2]Prezentace-sen'!F15</f>
        <v>0</v>
      </c>
      <c r="H28" s="57">
        <f>'[2]Prezentace-sen'!H15</f>
        <v>0</v>
      </c>
      <c r="I28" s="57">
        <f>'[2]Prezentace-sen'!I15</f>
        <v>0</v>
      </c>
      <c r="J28" s="57">
        <f>'[2]F2A-s'!U45</f>
        <v>0</v>
      </c>
      <c r="K28" s="57">
        <f>'[2]F2A-s'!U46</f>
        <v>0</v>
      </c>
      <c r="L28" s="57">
        <f>'[2]F2A-s'!U47</f>
        <v>0</v>
      </c>
      <c r="M28" s="16">
        <f>SUM('[2]F2A-s'!V45:V47)</f>
        <v>0</v>
      </c>
      <c r="N28" s="16">
        <f t="shared" si="0"/>
        <v>0</v>
      </c>
      <c r="O28" s="41"/>
    </row>
    <row r="29" spans="1:15" ht="15.75" hidden="1" thickBot="1">
      <c r="A29" s="39">
        <v>12</v>
      </c>
      <c r="B29" s="13">
        <f>'[2]Prezentace-sen'!B16</f>
        <v>0</v>
      </c>
      <c r="C29" s="14">
        <f>'[2]Prezentace-sen'!C16</f>
        <v>0</v>
      </c>
      <c r="D29" s="57">
        <f>'[2]Prezentace-sen'!D16</f>
        <v>0</v>
      </c>
      <c r="E29" s="8">
        <f>'[2]Prezentace-sen'!E16</f>
        <v>0</v>
      </c>
      <c r="F29" s="8">
        <f>'[2]Prezentace-sen'!G16</f>
        <v>0</v>
      </c>
      <c r="G29" s="10">
        <f>'[2]Prezentace-sen'!F16</f>
        <v>0</v>
      </c>
      <c r="H29" s="57">
        <f>'[2]Prezentace-sen'!H16</f>
        <v>0</v>
      </c>
      <c r="I29" s="57">
        <f>'[2]Prezentace-sen'!I16</f>
        <v>0</v>
      </c>
      <c r="J29" s="57">
        <f>'[2]F2A-s'!U48</f>
        <v>0</v>
      </c>
      <c r="K29" s="57">
        <f>'[2]F2A-s'!U49</f>
        <v>0</v>
      </c>
      <c r="L29" s="57">
        <f>'[2]F2A-s'!U50</f>
        <v>0</v>
      </c>
      <c r="M29" s="16">
        <f>SUM('[2]F2A-s'!V48:V50)</f>
        <v>0</v>
      </c>
      <c r="N29" s="16">
        <f t="shared" si="0"/>
        <v>0</v>
      </c>
      <c r="O29" s="41"/>
    </row>
    <row r="30" spans="1:15" ht="15.75" hidden="1" thickBot="1">
      <c r="A30" s="39">
        <v>13</v>
      </c>
      <c r="B30" s="13">
        <f>'[2]Prezentace-sen'!B17</f>
        <v>0</v>
      </c>
      <c r="C30" s="14">
        <f>'[2]Prezentace-sen'!C17</f>
        <v>0</v>
      </c>
      <c r="D30" s="57">
        <f>'[2]Prezentace-sen'!D17</f>
        <v>0</v>
      </c>
      <c r="E30" s="8">
        <f>'[2]Prezentace-sen'!E17</f>
        <v>0</v>
      </c>
      <c r="F30" s="8">
        <f>'[2]Prezentace-sen'!G17</f>
        <v>0</v>
      </c>
      <c r="G30" s="10">
        <f>'[2]Prezentace-sen'!F17</f>
        <v>0</v>
      </c>
      <c r="H30" s="57">
        <f>'[2]Prezentace-sen'!H17</f>
        <v>0</v>
      </c>
      <c r="I30" s="57">
        <f>'[2]Prezentace-sen'!I17</f>
        <v>0</v>
      </c>
      <c r="J30" s="57">
        <f>'[2]F2A-s'!U51</f>
        <v>0</v>
      </c>
      <c r="K30" s="57">
        <f>'[2]F2A-s'!U52</f>
        <v>0</v>
      </c>
      <c r="L30" s="57">
        <f>'[2]F2A-s'!U53</f>
        <v>0</v>
      </c>
      <c r="M30" s="16">
        <f>SUM('[2]F2A-s'!V51:V53)</f>
        <v>0</v>
      </c>
      <c r="N30" s="16">
        <f t="shared" si="0"/>
        <v>0</v>
      </c>
      <c r="O30" s="41"/>
    </row>
    <row r="31" spans="1:15" ht="15.75" hidden="1" thickBot="1">
      <c r="A31" s="39">
        <v>14</v>
      </c>
      <c r="B31" s="13">
        <f>'[2]Prezentace-sen'!B18</f>
        <v>0</v>
      </c>
      <c r="C31" s="14">
        <f>'[2]Prezentace-sen'!C18</f>
        <v>0</v>
      </c>
      <c r="D31" s="57">
        <f>'[2]Prezentace-sen'!D18</f>
        <v>0</v>
      </c>
      <c r="E31" s="8">
        <f>'[2]Prezentace-sen'!E18</f>
        <v>0</v>
      </c>
      <c r="F31" s="8">
        <f>'[2]Prezentace-sen'!G18</f>
        <v>0</v>
      </c>
      <c r="G31" s="10">
        <f>'[2]Prezentace-sen'!F18</f>
        <v>0</v>
      </c>
      <c r="H31" s="57">
        <f>'[2]Prezentace-sen'!H18</f>
        <v>0</v>
      </c>
      <c r="I31" s="57">
        <f>'[2]Prezentace-sen'!I18</f>
        <v>0</v>
      </c>
      <c r="J31" s="57">
        <f>'[2]F2A-s'!U54</f>
        <v>0</v>
      </c>
      <c r="K31" s="57">
        <f>'[2]F2A-s'!U55</f>
        <v>0</v>
      </c>
      <c r="L31" s="57">
        <f>'[2]F2A-s'!U56</f>
        <v>0</v>
      </c>
      <c r="M31" s="16">
        <f>SUM('[2]F2A-s'!V54:V56)</f>
        <v>0</v>
      </c>
      <c r="N31" s="16">
        <f t="shared" si="0"/>
        <v>0</v>
      </c>
      <c r="O31" s="41"/>
    </row>
    <row r="32" spans="1:15" ht="15.75" hidden="1" thickBot="1">
      <c r="A32" s="39">
        <v>15</v>
      </c>
      <c r="B32" s="13">
        <f>'[2]Prezentace-sen'!B19</f>
        <v>0</v>
      </c>
      <c r="C32" s="14">
        <f>'[2]Prezentace-sen'!C19</f>
        <v>0</v>
      </c>
      <c r="D32" s="57">
        <f>'[2]Prezentace-sen'!D19</f>
        <v>0</v>
      </c>
      <c r="E32" s="8">
        <f>'[2]Prezentace-sen'!E19</f>
        <v>0</v>
      </c>
      <c r="F32" s="8">
        <f>'[2]Prezentace-sen'!G19</f>
        <v>0</v>
      </c>
      <c r="G32" s="10">
        <f>'[2]Prezentace-sen'!F19</f>
        <v>0</v>
      </c>
      <c r="H32" s="57">
        <f>'[2]Prezentace-sen'!H19</f>
        <v>0</v>
      </c>
      <c r="I32" s="57">
        <f>'[2]Prezentace-sen'!I19</f>
        <v>0</v>
      </c>
      <c r="J32" s="57">
        <f>'[2]F2A-s'!U57</f>
        <v>0</v>
      </c>
      <c r="K32" s="57">
        <f>'[2]F2A-s'!U58</f>
        <v>0</v>
      </c>
      <c r="L32" s="57">
        <f>'[2]F2A-s'!U59</f>
        <v>0</v>
      </c>
      <c r="M32" s="16">
        <f>SUM('[2]F2A-s'!V57:V59)</f>
        <v>0</v>
      </c>
      <c r="N32" s="16">
        <f t="shared" si="0"/>
        <v>0</v>
      </c>
      <c r="O32" s="41"/>
    </row>
    <row r="33" spans="1:15" ht="15.75" hidden="1" thickBot="1">
      <c r="A33" s="39">
        <v>16</v>
      </c>
      <c r="B33" s="13">
        <f>'[2]Prezentace-sen'!B20</f>
        <v>0</v>
      </c>
      <c r="C33" s="14">
        <f>'[2]Prezentace-sen'!C20</f>
        <v>0</v>
      </c>
      <c r="D33" s="57">
        <f>'[2]Prezentace-sen'!D20</f>
        <v>0</v>
      </c>
      <c r="E33" s="8">
        <f>'[2]Prezentace-sen'!E20</f>
        <v>0</v>
      </c>
      <c r="F33" s="8">
        <f>'[2]Prezentace-sen'!G20</f>
        <v>0</v>
      </c>
      <c r="G33" s="10">
        <f>'[2]Prezentace-sen'!F20</f>
        <v>0</v>
      </c>
      <c r="H33" s="57">
        <f>'[2]Prezentace-sen'!H20</f>
        <v>0</v>
      </c>
      <c r="I33" s="57">
        <f>'[2]Prezentace-sen'!I20</f>
        <v>0</v>
      </c>
      <c r="J33" s="57">
        <f>'[2]F2A-s'!U60</f>
        <v>0</v>
      </c>
      <c r="K33" s="57">
        <f>'[2]F2A-s'!U61</f>
        <v>0</v>
      </c>
      <c r="L33" s="57">
        <f>'[2]F2A-s'!U62</f>
        <v>0</v>
      </c>
      <c r="M33" s="16">
        <f>SUM('[2]F2A-s'!V60:V62)</f>
        <v>0</v>
      </c>
      <c r="N33" s="16">
        <f t="shared" si="0"/>
        <v>0</v>
      </c>
      <c r="O33" s="41"/>
    </row>
    <row r="34" spans="1:15" ht="15.75" hidden="1" thickBot="1">
      <c r="A34" s="39">
        <v>17</v>
      </c>
      <c r="B34" s="13">
        <f>'[2]Prezentace-sen'!B21</f>
        <v>0</v>
      </c>
      <c r="C34" s="14">
        <f>'[2]Prezentace-sen'!C21</f>
        <v>0</v>
      </c>
      <c r="D34" s="57">
        <f>'[2]Prezentace-sen'!D21</f>
        <v>0</v>
      </c>
      <c r="E34" s="8">
        <f>'[2]Prezentace-sen'!E21</f>
        <v>0</v>
      </c>
      <c r="F34" s="8">
        <f>'[2]Prezentace-sen'!G21</f>
        <v>0</v>
      </c>
      <c r="G34" s="10">
        <f>'[2]Prezentace-sen'!F21</f>
        <v>0</v>
      </c>
      <c r="H34" s="57">
        <f>'[2]Prezentace-sen'!H21</f>
        <v>0</v>
      </c>
      <c r="I34" s="57">
        <f>'[2]Prezentace-sen'!I21</f>
        <v>0</v>
      </c>
      <c r="J34" s="57">
        <f>'[2]F2A-s'!U73</f>
        <v>0</v>
      </c>
      <c r="K34" s="57">
        <f>'[2]F2A-s'!U74</f>
        <v>0</v>
      </c>
      <c r="L34" s="57">
        <f>'[2]F2A-s'!U75</f>
        <v>0</v>
      </c>
      <c r="M34" s="16">
        <f>SUM('[2]F2A-s'!V73:V75)</f>
        <v>0</v>
      </c>
      <c r="N34" s="16">
        <f t="shared" si="0"/>
        <v>0</v>
      </c>
      <c r="O34" s="41"/>
    </row>
    <row r="35" spans="1:15" ht="15.75" hidden="1" thickBot="1">
      <c r="A35" s="39">
        <v>18</v>
      </c>
      <c r="B35" s="13">
        <f>'[2]Prezentace-sen'!B22</f>
        <v>0</v>
      </c>
      <c r="C35" s="14">
        <f>'[2]Prezentace-sen'!C22</f>
        <v>0</v>
      </c>
      <c r="D35" s="57">
        <f>'[2]Prezentace-sen'!D22</f>
        <v>0</v>
      </c>
      <c r="E35" s="8">
        <f>'[2]Prezentace-sen'!E22</f>
        <v>0</v>
      </c>
      <c r="F35" s="8">
        <f>'[2]Prezentace-sen'!G22</f>
        <v>0</v>
      </c>
      <c r="G35" s="10">
        <f>'[2]Prezentace-sen'!F22</f>
        <v>0</v>
      </c>
      <c r="H35" s="57">
        <f>'[2]Prezentace-sen'!H22</f>
        <v>0</v>
      </c>
      <c r="I35" s="57">
        <f>'[2]Prezentace-sen'!I22</f>
        <v>0</v>
      </c>
      <c r="J35" s="57">
        <f>'[2]F2A-s'!U76</f>
        <v>0</v>
      </c>
      <c r="K35" s="57">
        <f>'[2]F2A-s'!U77</f>
        <v>0</v>
      </c>
      <c r="L35" s="57">
        <f>'[2]F2A-s'!U78</f>
        <v>0</v>
      </c>
      <c r="M35" s="16">
        <f>SUM('[2]F2A-s'!V76:V78)</f>
        <v>0</v>
      </c>
      <c r="N35" s="16">
        <f t="shared" si="0"/>
        <v>0</v>
      </c>
      <c r="O35" s="41"/>
    </row>
    <row r="36" spans="1:15" ht="15.75" hidden="1" thickBot="1">
      <c r="A36" s="39">
        <v>19</v>
      </c>
      <c r="B36" s="13">
        <f>'[2]Prezentace-sen'!B23</f>
        <v>0</v>
      </c>
      <c r="C36" s="14">
        <f>'[2]Prezentace-sen'!C23</f>
        <v>0</v>
      </c>
      <c r="D36" s="57">
        <f>'[2]Prezentace-sen'!D23</f>
        <v>0</v>
      </c>
      <c r="E36" s="8">
        <f>'[2]Prezentace-sen'!E23</f>
        <v>0</v>
      </c>
      <c r="F36" s="8">
        <f>'[2]Prezentace-sen'!G23</f>
        <v>0</v>
      </c>
      <c r="G36" s="10">
        <f>'[2]Prezentace-sen'!F23</f>
        <v>0</v>
      </c>
      <c r="H36" s="57">
        <f>'[2]Prezentace-sen'!H23</f>
        <v>0</v>
      </c>
      <c r="I36" s="57">
        <f>'[2]Prezentace-sen'!I23</f>
        <v>0</v>
      </c>
      <c r="J36" s="57">
        <f>'[2]F2A-s'!U79</f>
        <v>0</v>
      </c>
      <c r="K36" s="57">
        <f>'[2]F2A-s'!U80</f>
        <v>0</v>
      </c>
      <c r="L36" s="57">
        <f>'[2]F2A-s'!U81</f>
        <v>0</v>
      </c>
      <c r="M36" s="16">
        <f>SUM('[2]F2A-s'!V79:V81)</f>
        <v>0</v>
      </c>
      <c r="N36" s="16">
        <f t="shared" si="0"/>
        <v>0</v>
      </c>
      <c r="O36" s="41"/>
    </row>
    <row r="37" spans="1:15" ht="15.75" hidden="1" thickBot="1">
      <c r="A37" s="39">
        <v>20</v>
      </c>
      <c r="B37" s="13">
        <f>'[2]Prezentace-sen'!B24</f>
        <v>0</v>
      </c>
      <c r="C37" s="14">
        <f>'[2]Prezentace-sen'!C24</f>
        <v>0</v>
      </c>
      <c r="D37" s="57">
        <f>'[2]Prezentace-sen'!D24</f>
        <v>0</v>
      </c>
      <c r="E37" s="8">
        <f>'[2]Prezentace-sen'!E24</f>
        <v>0</v>
      </c>
      <c r="F37" s="8">
        <f>'[2]Prezentace-sen'!G24</f>
        <v>0</v>
      </c>
      <c r="G37" s="10">
        <f>'[2]Prezentace-sen'!F24</f>
        <v>0</v>
      </c>
      <c r="H37" s="57">
        <f>'[2]Prezentace-sen'!H24</f>
        <v>0</v>
      </c>
      <c r="I37" s="57">
        <f>'[2]Prezentace-sen'!I24</f>
        <v>0</v>
      </c>
      <c r="J37" s="57">
        <f>'[2]F2A-s'!U82</f>
        <v>0</v>
      </c>
      <c r="K37" s="57">
        <f>'[2]F2A-s'!U83</f>
        <v>0</v>
      </c>
      <c r="L37" s="57">
        <f>'[2]F2A-s'!U84</f>
        <v>0</v>
      </c>
      <c r="M37" s="16">
        <f>SUM('[2]F2A-s'!V82:V84)</f>
        <v>0</v>
      </c>
      <c r="N37" s="16">
        <f t="shared" si="0"/>
        <v>0</v>
      </c>
      <c r="O37" s="41"/>
    </row>
    <row r="38" spans="1:15" ht="15.75" hidden="1" thickBot="1">
      <c r="A38" s="39">
        <v>21</v>
      </c>
      <c r="B38" s="13" t="str">
        <f>'[2]Prezentace-sen'!B25</f>
        <v>ŽANTA</v>
      </c>
      <c r="C38" s="14" t="str">
        <f>'[2]Prezentace-sen'!C25</f>
        <v>Štěpán</v>
      </c>
      <c r="D38" s="57" t="str">
        <f>'[2]Prezentace-sen'!D25</f>
        <v>131-039</v>
      </c>
      <c r="E38" s="8" t="str">
        <f>'[2]Prezentace-sen'!E25</f>
        <v>ADMIRAL Jablonec n.N.</v>
      </c>
      <c r="F38" s="8" t="str">
        <f>'[2]Prezentace-sen'!G25</f>
        <v>M-600</v>
      </c>
      <c r="G38" s="10">
        <f>'[2]Prezentace-sen'!F25</f>
        <v>25</v>
      </c>
      <c r="H38" s="57">
        <f>'[2]Prezentace-sen'!H25</f>
        <v>379</v>
      </c>
      <c r="I38" s="57">
        <f>'[2]Prezentace-sen'!I25</f>
        <v>2.4</v>
      </c>
      <c r="J38" s="57">
        <f>'[2]F2A-s'!U85</f>
        <v>0</v>
      </c>
      <c r="K38" s="57">
        <f>'[2]F2A-s'!U86</f>
        <v>0</v>
      </c>
      <c r="L38" s="57">
        <f>'[2]F2A-s'!U87</f>
        <v>0</v>
      </c>
      <c r="M38" s="16">
        <f>SUM('[2]F2A-s'!V85:V87)</f>
        <v>0</v>
      </c>
      <c r="N38" s="16">
        <f t="shared" si="0"/>
        <v>0</v>
      </c>
      <c r="O38" s="41"/>
    </row>
    <row r="39" spans="1:15" ht="15.75" hidden="1" thickBot="1">
      <c r="A39" s="39">
        <v>22</v>
      </c>
      <c r="B39" s="13" t="str">
        <f>'[2]Prezentace-sen'!B26</f>
        <v>WEISS</v>
      </c>
      <c r="C39" s="14" t="str">
        <f>'[2]Prezentace-sen'!C26</f>
        <v>Václav</v>
      </c>
      <c r="D39" s="57" t="str">
        <f>'[2]Prezentace-sen'!D26</f>
        <v>134-036</v>
      </c>
      <c r="E39" s="8" t="str">
        <f>'[2]Prezentace-sen'!E26</f>
        <v>Royal Dux Duchcov</v>
      </c>
      <c r="F39" s="8" t="str">
        <f>'[2]Prezentace-sen'!G26</f>
        <v>ARMERIA</v>
      </c>
      <c r="G39" s="10">
        <f>'[2]Prezentace-sen'!F26</f>
        <v>5.9027777777777783E-2</v>
      </c>
      <c r="H39" s="57">
        <f>'[2]Prezentace-sen'!H26</f>
        <v>380</v>
      </c>
      <c r="I39" s="57">
        <f>'[2]Prezentace-sen'!I26</f>
        <v>56</v>
      </c>
      <c r="J39" s="57">
        <f>'[2]F2A-s'!U88</f>
        <v>0</v>
      </c>
      <c r="K39" s="57">
        <f>'[2]F2A-s'!U89</f>
        <v>0</v>
      </c>
      <c r="L39" s="57">
        <f>'[2]F2A-s'!U90</f>
        <v>0</v>
      </c>
      <c r="M39" s="16">
        <f>SUM('[2]F2A-s'!V88:V90)</f>
        <v>0</v>
      </c>
      <c r="N39" s="16">
        <f t="shared" si="0"/>
        <v>0</v>
      </c>
      <c r="O39" s="41"/>
    </row>
    <row r="40" spans="1:15" ht="15.75" hidden="1" thickBot="1">
      <c r="A40" s="39">
        <v>23</v>
      </c>
      <c r="B40" s="13" t="str">
        <f>'[2]Prezentace-sen'!B27</f>
        <v>VÁCLAVŮ</v>
      </c>
      <c r="C40" s="14" t="str">
        <f>'[2]Prezentace-sen'!C27</f>
        <v>Pavel</v>
      </c>
      <c r="D40" s="57" t="str">
        <f>'[2]Prezentace-sen'!D27</f>
        <v>131-065</v>
      </c>
      <c r="E40" s="8" t="str">
        <f>'[2]Prezentace-sen'!E27</f>
        <v>ADMIRAL Jablonec n.N.</v>
      </c>
      <c r="F40" s="8" t="str">
        <f>'[2]Prezentace-sen'!G27</f>
        <v>R 3</v>
      </c>
      <c r="G40" s="10" t="str">
        <f>'[2]Prezentace-sen'!F27</f>
        <v>1:35</v>
      </c>
      <c r="H40" s="57">
        <f>'[2]Prezentace-sen'!H27</f>
        <v>397</v>
      </c>
      <c r="I40" s="57">
        <f>'[2]Prezentace-sen'!I27</f>
        <v>2.4</v>
      </c>
      <c r="J40" s="57">
        <f>'[2]F2A-s'!U91</f>
        <v>0</v>
      </c>
      <c r="K40" s="57">
        <f>'[2]F2A-s'!U92</f>
        <v>0</v>
      </c>
      <c r="L40" s="57">
        <f>'[2]F2A-s'!U93</f>
        <v>0</v>
      </c>
      <c r="M40" s="16">
        <f>SUM('[2]F2A-s'!V91:V93)</f>
        <v>0</v>
      </c>
      <c r="N40" s="16">
        <f t="shared" si="0"/>
        <v>0</v>
      </c>
      <c r="O40" s="41"/>
    </row>
    <row r="41" spans="1:15" ht="15.75" hidden="1" thickBot="1">
      <c r="A41" s="39">
        <v>24</v>
      </c>
      <c r="B41" s="13" t="str">
        <f>'[2]Prezentace-sen'!B28</f>
        <v>HANZLÍK</v>
      </c>
      <c r="C41" s="14" t="str">
        <f>'[2]Prezentace-sen'!C28</f>
        <v>Vlastimil</v>
      </c>
      <c r="D41" s="57" t="str">
        <f>'[2]Prezentace-sen'!D28</f>
        <v>079-023</v>
      </c>
      <c r="E41" s="8" t="str">
        <f>'[2]Prezentace-sen'!E28</f>
        <v>Brandýs n.L.</v>
      </c>
      <c r="F41" s="8" t="str">
        <f>'[2]Prezentace-sen'!G28</f>
        <v>PILOT 20</v>
      </c>
      <c r="G41" s="10">
        <f>'[2]Prezentace-sen'!F28</f>
        <v>25</v>
      </c>
      <c r="H41" s="57">
        <f>'[2]Prezentace-sen'!H28</f>
        <v>409</v>
      </c>
      <c r="I41" s="57">
        <f>'[2]Prezentace-sen'!I28</f>
        <v>85</v>
      </c>
      <c r="J41" s="57">
        <f>'[2]F2A-s'!U94</f>
        <v>0</v>
      </c>
      <c r="K41" s="57">
        <f>'[2]F2A-s'!U95</f>
        <v>0</v>
      </c>
      <c r="L41" s="57">
        <f>'[2]F2A-s'!U96</f>
        <v>0</v>
      </c>
      <c r="M41" s="16">
        <f>SUM('[2]F2A-s'!V94:V96)</f>
        <v>0</v>
      </c>
      <c r="N41" s="16">
        <f t="shared" si="0"/>
        <v>0</v>
      </c>
      <c r="O41" s="41"/>
    </row>
    <row r="42" spans="1:15" ht="15.75" hidden="1" thickBot="1">
      <c r="A42" s="39">
        <v>25</v>
      </c>
      <c r="B42" s="13" t="str">
        <f>'[2]Prezentace-sen'!B29</f>
        <v>VLACH</v>
      </c>
      <c r="C42" s="14" t="str">
        <f>'[2]Prezentace-sen'!C29</f>
        <v>Jan</v>
      </c>
      <c r="D42" s="57" t="str">
        <f>'[2]Prezentace-sen'!D29</f>
        <v>134-022</v>
      </c>
      <c r="E42" s="8" t="str">
        <f>'[2]Prezentace-sen'!E29</f>
        <v>Royal Dux Duchcov</v>
      </c>
      <c r="F42" s="8" t="str">
        <f>'[2]Prezentace-sen'!G29</f>
        <v>NANCY RAYMOND</v>
      </c>
      <c r="G42" s="10">
        <f>'[2]Prezentace-sen'!F29</f>
        <v>6.5972222222222224E-2</v>
      </c>
      <c r="H42" s="57">
        <f>'[2]Prezentace-sen'!H29</f>
        <v>335</v>
      </c>
      <c r="I42" s="57">
        <f>'[2]Prezentace-sen'!I29</f>
        <v>87</v>
      </c>
      <c r="J42" s="356"/>
      <c r="K42" s="356"/>
      <c r="L42" s="357"/>
      <c r="M42" s="16"/>
      <c r="N42" s="36"/>
      <c r="O42" s="41"/>
    </row>
    <row r="43" spans="1:15" hidden="1">
      <c r="B43" s="1"/>
      <c r="C43" s="1"/>
      <c r="D43" s="2"/>
      <c r="E43" s="1"/>
      <c r="F43" s="1"/>
      <c r="G43" s="6"/>
      <c r="L43" s="3"/>
      <c r="M43" s="4"/>
      <c r="N43" s="5"/>
    </row>
    <row r="44" spans="1:15" hidden="1">
      <c r="B44" s="1"/>
      <c r="C44" s="1"/>
      <c r="D44" s="2"/>
      <c r="E44" s="1"/>
      <c r="F44" s="1"/>
      <c r="G44" s="6"/>
      <c r="L44" s="3"/>
      <c r="M44" s="4"/>
      <c r="N44" s="5"/>
    </row>
    <row r="45" spans="1:15" hidden="1">
      <c r="A45" s="7" t="s">
        <v>160</v>
      </c>
      <c r="B45" s="1"/>
      <c r="C45" s="1"/>
      <c r="D45" s="2"/>
      <c r="E45" s="1"/>
      <c r="F45" s="1"/>
      <c r="G45" s="6"/>
      <c r="L45" s="69"/>
      <c r="M45" s="4"/>
      <c r="N45" s="5"/>
    </row>
    <row r="46" spans="1:15" ht="15.75" hidden="1" thickBot="1">
      <c r="A46" s="298" t="s">
        <v>1</v>
      </c>
      <c r="B46" s="300" t="s">
        <v>2</v>
      </c>
      <c r="C46" s="300"/>
      <c r="D46" s="300"/>
      <c r="E46" s="300"/>
      <c r="F46" s="300" t="s">
        <v>3</v>
      </c>
      <c r="G46" s="300"/>
      <c r="H46" s="300"/>
      <c r="I46" s="300"/>
      <c r="J46" s="300" t="s">
        <v>4</v>
      </c>
      <c r="K46" s="300"/>
      <c r="L46" s="300"/>
      <c r="M46" s="301" t="s">
        <v>5</v>
      </c>
      <c r="N46" s="301" t="s">
        <v>6</v>
      </c>
      <c r="O46" s="298" t="s">
        <v>7</v>
      </c>
    </row>
    <row r="47" spans="1:15" ht="15.75" hidden="1" thickBot="1">
      <c r="A47" s="298"/>
      <c r="B47" s="8" t="s">
        <v>8</v>
      </c>
      <c r="C47" s="8" t="s">
        <v>9</v>
      </c>
      <c r="D47" s="57" t="s">
        <v>10</v>
      </c>
      <c r="E47" s="8" t="s">
        <v>11</v>
      </c>
      <c r="F47" s="8" t="s">
        <v>12</v>
      </c>
      <c r="G47" s="10" t="s">
        <v>13</v>
      </c>
      <c r="H47" s="57" t="s">
        <v>14</v>
      </c>
      <c r="I47" s="57" t="s">
        <v>15</v>
      </c>
      <c r="J47" s="11" t="s">
        <v>16</v>
      </c>
      <c r="K47" s="12" t="s">
        <v>17</v>
      </c>
      <c r="L47" s="12" t="s">
        <v>18</v>
      </c>
      <c r="M47" s="301"/>
      <c r="N47" s="301"/>
      <c r="O47" s="298"/>
    </row>
    <row r="48" spans="1:15" ht="15.75" hidden="1" thickBot="1">
      <c r="A48" s="57">
        <v>1</v>
      </c>
      <c r="B48" s="13">
        <f>'[2]Prezentace-jun'!B35</f>
        <v>0</v>
      </c>
      <c r="C48" s="14">
        <f>'[2]Prezentace-jun'!C35</f>
        <v>0</v>
      </c>
      <c r="D48" s="57">
        <f>'[2]Prezentace-jun'!D35</f>
        <v>0</v>
      </c>
      <c r="E48" s="8">
        <f>'[2]Prezentace-jun'!E35</f>
        <v>0</v>
      </c>
      <c r="F48" s="8">
        <f>'[2]Prezentace-jun'!G35</f>
        <v>0</v>
      </c>
      <c r="G48" s="10">
        <f>'[2]Prezentace-jun'!F35</f>
        <v>0</v>
      </c>
      <c r="H48" s="57">
        <f>'[2]Prezentace-jun'!H35</f>
        <v>0</v>
      </c>
      <c r="I48" s="57">
        <f>'[2]Prezentace-jun'!I35</f>
        <v>0</v>
      </c>
      <c r="J48" s="57">
        <f>'[2]F2B-j'!U5</f>
        <v>0</v>
      </c>
      <c r="K48" s="57">
        <f>'[2]F2B-j'!U6</f>
        <v>0</v>
      </c>
      <c r="L48" s="57">
        <f>'[2]F2B-j'!U7</f>
        <v>0</v>
      </c>
      <c r="M48" s="16">
        <f>SUM('[2]F2B-j'!V5:V7)</f>
        <v>0</v>
      </c>
      <c r="N48" s="16">
        <f>M48+((SUM(J48:L48)-MIN(J48:L48))/2)</f>
        <v>0</v>
      </c>
      <c r="O48" s="57"/>
    </row>
    <row r="49" spans="1:15" ht="15.75" hidden="1" thickBot="1">
      <c r="A49" s="57">
        <v>2</v>
      </c>
      <c r="B49" s="13">
        <f>'[2]Prezentace-jun'!B36</f>
        <v>0</v>
      </c>
      <c r="C49" s="14">
        <f>'[2]Prezentace-jun'!C36</f>
        <v>0</v>
      </c>
      <c r="D49" s="57">
        <f>'[2]Prezentace-jun'!D36</f>
        <v>0</v>
      </c>
      <c r="E49" s="8">
        <f>'[2]Prezentace-jun'!E36</f>
        <v>0</v>
      </c>
      <c r="F49" s="8">
        <f>'[2]Prezentace-jun'!G36</f>
        <v>0</v>
      </c>
      <c r="G49" s="10">
        <f>'[2]Prezentace-jun'!F36</f>
        <v>0</v>
      </c>
      <c r="H49" s="57">
        <f>'[2]Prezentace-jun'!H36</f>
        <v>0</v>
      </c>
      <c r="I49" s="57">
        <f>'[2]Prezentace-jun'!I36</f>
        <v>0</v>
      </c>
      <c r="J49" s="57">
        <f>'[2]F2B-j'!U8</f>
        <v>0</v>
      </c>
      <c r="K49" s="57">
        <f>'[2]F2B-j'!U9</f>
        <v>0</v>
      </c>
      <c r="L49" s="57">
        <f>'[2]F2B-j'!U10</f>
        <v>0</v>
      </c>
      <c r="M49" s="16">
        <f>SUM('[2]F2B-j'!V8:V10)</f>
        <v>0</v>
      </c>
      <c r="N49" s="16">
        <f t="shared" ref="N49:N71" si="1">M49+((SUM(J49:L49)-MIN(J49:L49))/2)</f>
        <v>0</v>
      </c>
      <c r="O49" s="57"/>
    </row>
    <row r="50" spans="1:15" ht="15.75" hidden="1" thickBot="1">
      <c r="A50" s="57">
        <v>3</v>
      </c>
      <c r="B50" s="13" t="str">
        <f>'[2]Prezentace-jun'!B37</f>
        <v>KUČERA</v>
      </c>
      <c r="C50" s="14" t="str">
        <f>'[2]Prezentace-jun'!C37</f>
        <v>Lukáš</v>
      </c>
      <c r="D50" s="57">
        <f>'[2]Prezentace-jun'!D37</f>
        <v>0</v>
      </c>
      <c r="E50" s="8">
        <f>'[2]Prezentace-jun'!E37</f>
        <v>0</v>
      </c>
      <c r="F50" s="8" t="str">
        <f>'[2]Prezentace-jun'!G37</f>
        <v>monitor</v>
      </c>
      <c r="G50" s="10">
        <f>'[2]Prezentace-jun'!F37</f>
        <v>0</v>
      </c>
      <c r="H50" s="57">
        <f>'[2]Prezentace-jun'!H37</f>
        <v>392</v>
      </c>
      <c r="I50" s="57">
        <f>'[2]Prezentace-jun'!I37</f>
        <v>2.4</v>
      </c>
      <c r="J50" s="57">
        <f>'[2]F2B-j'!U11</f>
        <v>0</v>
      </c>
      <c r="K50" s="57">
        <f>'[2]F2B-j'!U12</f>
        <v>0</v>
      </c>
      <c r="L50" s="57">
        <f>'[2]F2B-j'!U13</f>
        <v>0</v>
      </c>
      <c r="M50" s="16">
        <f>SUM('[2]F2B-j'!V11:V13)</f>
        <v>0</v>
      </c>
      <c r="N50" s="16">
        <f t="shared" si="1"/>
        <v>0</v>
      </c>
      <c r="O50" s="57"/>
    </row>
    <row r="51" spans="1:15" ht="15.75" hidden="1" thickBot="1">
      <c r="A51" s="57">
        <v>4</v>
      </c>
      <c r="B51" s="13">
        <f>'[2]Prezentace-jun'!B38</f>
        <v>0</v>
      </c>
      <c r="C51" s="14">
        <f>'[2]Prezentace-jun'!C38</f>
        <v>0</v>
      </c>
      <c r="D51" s="57">
        <f>'[2]Prezentace-jun'!D38</f>
        <v>0</v>
      </c>
      <c r="E51" s="8">
        <f>'[2]Prezentace-jun'!E38</f>
        <v>0</v>
      </c>
      <c r="F51" s="8">
        <f>'[2]Prezentace-jun'!G38</f>
        <v>0</v>
      </c>
      <c r="G51" s="10">
        <f>'[2]Prezentace-jun'!F38</f>
        <v>0</v>
      </c>
      <c r="H51" s="57">
        <f>'[2]Prezentace-jun'!H38</f>
        <v>0</v>
      </c>
      <c r="I51" s="57">
        <f>'[2]Prezentace-jun'!I38</f>
        <v>0</v>
      </c>
      <c r="J51" s="57">
        <f>'[2]F2B-j'!U14</f>
        <v>0</v>
      </c>
      <c r="K51" s="57">
        <f>'[2]F2B-j'!U15</f>
        <v>0</v>
      </c>
      <c r="L51" s="57">
        <f>'[2]F2B-j'!U16</f>
        <v>0</v>
      </c>
      <c r="M51" s="16">
        <f>SUM('[2]F2B-j'!V14:V16)</f>
        <v>0</v>
      </c>
      <c r="N51" s="16">
        <f t="shared" si="1"/>
        <v>0</v>
      </c>
      <c r="O51" s="57"/>
    </row>
    <row r="52" spans="1:15" ht="15.75" hidden="1" thickBot="1">
      <c r="A52" s="57">
        <v>5</v>
      </c>
      <c r="B52" s="13">
        <f>'[2]Prezentace-jun'!B39</f>
        <v>0</v>
      </c>
      <c r="C52" s="14">
        <f>'[2]Prezentace-jun'!C39</f>
        <v>0</v>
      </c>
      <c r="D52" s="57">
        <f>'[2]Prezentace-jun'!D39</f>
        <v>0</v>
      </c>
      <c r="E52" s="8">
        <f>'[2]Prezentace-jun'!E39</f>
        <v>0</v>
      </c>
      <c r="F52" s="8">
        <f>'[2]Prezentace-jun'!G39</f>
        <v>0</v>
      </c>
      <c r="G52" s="10">
        <f>'[2]Prezentace-jun'!F39</f>
        <v>0</v>
      </c>
      <c r="H52" s="57">
        <f>'[2]Prezentace-jun'!H39</f>
        <v>0</v>
      </c>
      <c r="I52" s="57">
        <f>'[2]Prezentace-jun'!I39</f>
        <v>0</v>
      </c>
      <c r="J52" s="57">
        <f>'[2]F2B-j'!U17</f>
        <v>0</v>
      </c>
      <c r="K52" s="57">
        <f>'[2]F2B-j'!U18</f>
        <v>0</v>
      </c>
      <c r="L52" s="57">
        <f>'[2]F2B-j'!U19</f>
        <v>0</v>
      </c>
      <c r="M52" s="16">
        <f>SUM('[2]F2B-j'!V17:V19)</f>
        <v>0</v>
      </c>
      <c r="N52" s="16">
        <f t="shared" si="1"/>
        <v>0</v>
      </c>
      <c r="O52" s="57"/>
    </row>
    <row r="53" spans="1:15" ht="15.75" hidden="1" thickBot="1">
      <c r="A53" s="57">
        <v>6</v>
      </c>
      <c r="B53" s="13">
        <f>'[2]Prezentace-jun'!B40</f>
        <v>0</v>
      </c>
      <c r="C53" s="14">
        <f>'[2]Prezentace-jun'!C40</f>
        <v>0</v>
      </c>
      <c r="D53" s="57">
        <f>'[2]Prezentace-jun'!D40</f>
        <v>0</v>
      </c>
      <c r="E53" s="8">
        <f>'[2]Prezentace-jun'!E40</f>
        <v>0</v>
      </c>
      <c r="F53" s="8">
        <f>'[2]Prezentace-jun'!G40</f>
        <v>0</v>
      </c>
      <c r="G53" s="10">
        <f>'[2]Prezentace-jun'!F40</f>
        <v>0</v>
      </c>
      <c r="H53" s="57">
        <f>'[2]Prezentace-jun'!H40</f>
        <v>0</v>
      </c>
      <c r="I53" s="57">
        <f>'[2]Prezentace-jun'!I40</f>
        <v>0</v>
      </c>
      <c r="J53" s="57">
        <f>'[2]F2B-j'!U20</f>
        <v>0</v>
      </c>
      <c r="K53" s="57">
        <f>'[2]F2B-j'!U21</f>
        <v>0</v>
      </c>
      <c r="L53" s="57">
        <f>'[2]F2B-j'!U22</f>
        <v>0</v>
      </c>
      <c r="M53" s="16">
        <f>SUM('[2]F2B-j'!V20:V22)</f>
        <v>0</v>
      </c>
      <c r="N53" s="16">
        <f t="shared" si="1"/>
        <v>0</v>
      </c>
      <c r="O53" s="57"/>
    </row>
    <row r="54" spans="1:15" ht="15.75" hidden="1" thickBot="1">
      <c r="A54" s="57">
        <v>7</v>
      </c>
      <c r="B54" s="13">
        <f>'[2]Prezentace-jun'!B41</f>
        <v>0</v>
      </c>
      <c r="C54" s="14">
        <f>'[2]Prezentace-jun'!C41</f>
        <v>0</v>
      </c>
      <c r="D54" s="57">
        <f>'[2]Prezentace-jun'!D41</f>
        <v>0</v>
      </c>
      <c r="E54" s="8">
        <f>'[2]Prezentace-jun'!E41</f>
        <v>0</v>
      </c>
      <c r="F54" s="8">
        <f>'[2]Prezentace-jun'!G41</f>
        <v>0</v>
      </c>
      <c r="G54" s="10">
        <f>'[2]Prezentace-jun'!F41</f>
        <v>0</v>
      </c>
      <c r="H54" s="57">
        <f>'[2]Prezentace-jun'!H41</f>
        <v>0</v>
      </c>
      <c r="I54" s="57">
        <f>'[2]Prezentace-jun'!I41</f>
        <v>0</v>
      </c>
      <c r="J54" s="57">
        <f>'[2]F2B-j'!U23</f>
        <v>0</v>
      </c>
      <c r="K54" s="57">
        <f>'[2]F2B-j'!U24</f>
        <v>0</v>
      </c>
      <c r="L54" s="57">
        <f>'[2]F2B-j'!U25</f>
        <v>0</v>
      </c>
      <c r="M54" s="16">
        <f>SUM('[2]F2B-j'!V23:V25)</f>
        <v>0</v>
      </c>
      <c r="N54" s="16">
        <f t="shared" si="1"/>
        <v>0</v>
      </c>
      <c r="O54" s="57"/>
    </row>
    <row r="55" spans="1:15" ht="15.75" hidden="1" thickBot="1">
      <c r="A55" s="57">
        <v>8</v>
      </c>
      <c r="B55" s="13">
        <f>'[2]Prezentace-jun'!B42</f>
        <v>0</v>
      </c>
      <c r="C55" s="14">
        <f>'[2]Prezentace-jun'!C42</f>
        <v>0</v>
      </c>
      <c r="D55" s="57">
        <f>'[2]Prezentace-jun'!D42</f>
        <v>0</v>
      </c>
      <c r="E55" s="8">
        <f>'[2]Prezentace-jun'!E42</f>
        <v>0</v>
      </c>
      <c r="F55" s="8">
        <f>'[2]Prezentace-jun'!G42</f>
        <v>0</v>
      </c>
      <c r="G55" s="10">
        <f>'[2]Prezentace-jun'!F42</f>
        <v>0</v>
      </c>
      <c r="H55" s="57">
        <f>'[2]Prezentace-jun'!H42</f>
        <v>0</v>
      </c>
      <c r="I55" s="57">
        <f>'[2]Prezentace-jun'!I42</f>
        <v>0</v>
      </c>
      <c r="J55" s="57">
        <f>'[2]F2B-j'!U26</f>
        <v>0</v>
      </c>
      <c r="K55" s="57">
        <f>'[2]F2B-j'!U27</f>
        <v>0</v>
      </c>
      <c r="L55" s="57">
        <f>'[2]F2B-j'!U28</f>
        <v>0</v>
      </c>
      <c r="M55" s="16">
        <f>SUM('[2]F2B-j'!V26:V28)</f>
        <v>0</v>
      </c>
      <c r="N55" s="16">
        <f t="shared" si="1"/>
        <v>0</v>
      </c>
      <c r="O55" s="57"/>
    </row>
    <row r="56" spans="1:15" ht="15.75" hidden="1" thickBot="1">
      <c r="A56" s="57">
        <v>9</v>
      </c>
      <c r="B56" s="13">
        <f>'[2]Prezentace-jun'!B43</f>
        <v>0</v>
      </c>
      <c r="C56" s="14">
        <f>'[2]Prezentace-jun'!C43</f>
        <v>0</v>
      </c>
      <c r="D56" s="57">
        <f>'[2]Prezentace-jun'!D43</f>
        <v>0</v>
      </c>
      <c r="E56" s="8">
        <f>'[2]Prezentace-jun'!E43</f>
        <v>0</v>
      </c>
      <c r="F56" s="8">
        <f>'[2]Prezentace-jun'!G43</f>
        <v>0</v>
      </c>
      <c r="G56" s="10">
        <f>'[2]Prezentace-jun'!F43</f>
        <v>0</v>
      </c>
      <c r="H56" s="57">
        <f>'[2]Prezentace-jun'!H43</f>
        <v>0</v>
      </c>
      <c r="I56" s="57">
        <f>'[2]Prezentace-jun'!I43</f>
        <v>0</v>
      </c>
      <c r="J56" s="57">
        <f>'[2]F2B-j'!U39</f>
        <v>0</v>
      </c>
      <c r="K56" s="57">
        <f>'[2]F2B-j'!U40</f>
        <v>0</v>
      </c>
      <c r="L56" s="57">
        <f>'[2]F2B-j'!U41</f>
        <v>0</v>
      </c>
      <c r="M56" s="16">
        <f>SUM('[2]F2B-j'!V39:V41)</f>
        <v>0</v>
      </c>
      <c r="N56" s="16">
        <f t="shared" si="1"/>
        <v>0</v>
      </c>
      <c r="O56" s="57"/>
    </row>
    <row r="57" spans="1:15" ht="15.75" hidden="1" thickBot="1">
      <c r="A57" s="57">
        <v>10</v>
      </c>
      <c r="B57" s="13">
        <f>'[2]Prezentace-jun'!B44</f>
        <v>0</v>
      </c>
      <c r="C57" s="14">
        <f>'[2]Prezentace-jun'!C44</f>
        <v>0</v>
      </c>
      <c r="D57" s="57">
        <f>'[2]Prezentace-jun'!D44</f>
        <v>0</v>
      </c>
      <c r="E57" s="8">
        <f>'[2]Prezentace-jun'!E44</f>
        <v>0</v>
      </c>
      <c r="F57" s="8">
        <f>'[2]Prezentace-jun'!G44</f>
        <v>0</v>
      </c>
      <c r="G57" s="10">
        <f>'[2]Prezentace-jun'!F44</f>
        <v>0</v>
      </c>
      <c r="H57" s="57">
        <f>'[2]Prezentace-jun'!H44</f>
        <v>0</v>
      </c>
      <c r="I57" s="57">
        <f>'[2]Prezentace-jun'!I44</f>
        <v>0</v>
      </c>
      <c r="J57" s="57">
        <f>'[2]F2B-j'!U42</f>
        <v>0</v>
      </c>
      <c r="K57" s="57">
        <f>'[2]F2B-j'!U43</f>
        <v>0</v>
      </c>
      <c r="L57" s="57">
        <f>'[2]F2B-j'!U44</f>
        <v>0</v>
      </c>
      <c r="M57" s="16">
        <f>SUM('[2]F2B-j'!V42:V44)</f>
        <v>0</v>
      </c>
      <c r="N57" s="16">
        <f t="shared" si="1"/>
        <v>0</v>
      </c>
      <c r="O57" s="38"/>
    </row>
    <row r="58" spans="1:15" ht="15.75" hidden="1" thickBot="1">
      <c r="A58" s="39">
        <v>11</v>
      </c>
      <c r="B58" s="13">
        <f>'[2]Prezentace-jun'!B45</f>
        <v>0</v>
      </c>
      <c r="C58" s="14">
        <f>'[2]Prezentace-jun'!C45</f>
        <v>0</v>
      </c>
      <c r="D58" s="57">
        <f>'[2]Prezentace-jun'!D45</f>
        <v>0</v>
      </c>
      <c r="E58" s="8">
        <f>'[2]Prezentace-jun'!E45</f>
        <v>0</v>
      </c>
      <c r="F58" s="8">
        <f>'[2]Prezentace-jun'!G45</f>
        <v>0</v>
      </c>
      <c r="G58" s="10">
        <f>'[2]Prezentace-jun'!F45</f>
        <v>0</v>
      </c>
      <c r="H58" s="57">
        <f>'[2]Prezentace-jun'!H45</f>
        <v>0</v>
      </c>
      <c r="I58" s="57">
        <f>'[2]Prezentace-jun'!I45</f>
        <v>0</v>
      </c>
      <c r="J58" s="57">
        <f>'[2]F2B-j'!U45</f>
        <v>0</v>
      </c>
      <c r="K58" s="57">
        <f>'[2]F2B-j'!U46</f>
        <v>0</v>
      </c>
      <c r="L58" s="57">
        <f>'[2]F2B-j'!U47</f>
        <v>0</v>
      </c>
      <c r="M58" s="16">
        <f>SUM('[2]F2B-j'!V45:V47)</f>
        <v>0</v>
      </c>
      <c r="N58" s="16">
        <f t="shared" si="1"/>
        <v>0</v>
      </c>
      <c r="O58" s="41"/>
    </row>
    <row r="59" spans="1:15" ht="15.75" hidden="1" thickBot="1">
      <c r="A59" s="39">
        <v>12</v>
      </c>
      <c r="B59" s="13">
        <f>'[2]Prezentace-jun'!B46</f>
        <v>0</v>
      </c>
      <c r="C59" s="14">
        <f>'[2]Prezentace-jun'!C46</f>
        <v>0</v>
      </c>
      <c r="D59" s="57">
        <f>'[2]Prezentace-jun'!D46</f>
        <v>0</v>
      </c>
      <c r="E59" s="8">
        <f>'[2]Prezentace-jun'!E46</f>
        <v>0</v>
      </c>
      <c r="F59" s="8">
        <f>'[2]Prezentace-jun'!G46</f>
        <v>0</v>
      </c>
      <c r="G59" s="10">
        <f>'[2]Prezentace-jun'!F46</f>
        <v>0</v>
      </c>
      <c r="H59" s="57">
        <f>'[2]Prezentace-jun'!H46</f>
        <v>0</v>
      </c>
      <c r="I59" s="57">
        <f>'[2]Prezentace-jun'!I46</f>
        <v>0</v>
      </c>
      <c r="J59" s="57">
        <f>'[2]F2B-j'!U48</f>
        <v>0</v>
      </c>
      <c r="K59" s="57">
        <f>'[2]F2B-j'!U49</f>
        <v>0</v>
      </c>
      <c r="L59" s="57">
        <f>'[2]F2B-j'!U50</f>
        <v>0</v>
      </c>
      <c r="M59" s="16">
        <f>SUM('[2]F2B-j'!V48:V50)</f>
        <v>0</v>
      </c>
      <c r="N59" s="16">
        <f t="shared" si="1"/>
        <v>0</v>
      </c>
      <c r="O59" s="41"/>
    </row>
    <row r="60" spans="1:15" ht="15.75" hidden="1" thickBot="1">
      <c r="A60" s="39">
        <v>13</v>
      </c>
      <c r="B60" s="13">
        <f>'[2]Prezentace-jun'!B47</f>
        <v>0</v>
      </c>
      <c r="C60" s="14">
        <f>'[2]Prezentace-jun'!C47</f>
        <v>0</v>
      </c>
      <c r="D60" s="57">
        <f>'[2]Prezentace-jun'!D47</f>
        <v>0</v>
      </c>
      <c r="E60" s="8">
        <f>'[2]Prezentace-jun'!E47</f>
        <v>0</v>
      </c>
      <c r="F60" s="8">
        <f>'[2]Prezentace-jun'!G47</f>
        <v>0</v>
      </c>
      <c r="G60" s="10">
        <f>'[2]Prezentace-jun'!F47</f>
        <v>0</v>
      </c>
      <c r="H60" s="57">
        <f>'[2]Prezentace-jun'!H47</f>
        <v>0</v>
      </c>
      <c r="I60" s="57">
        <f>'[2]Prezentace-jun'!I47</f>
        <v>0</v>
      </c>
      <c r="J60" s="57">
        <f>'[2]F2B-j'!U51</f>
        <v>0</v>
      </c>
      <c r="K60" s="57">
        <f>'[2]F2B-j'!U52</f>
        <v>0</v>
      </c>
      <c r="L60" s="57">
        <f>'[2]F2B-j'!U53</f>
        <v>0</v>
      </c>
      <c r="M60" s="16">
        <f>SUM('[2]F2B-j'!V51:V53)</f>
        <v>0</v>
      </c>
      <c r="N60" s="16">
        <f t="shared" si="1"/>
        <v>0</v>
      </c>
      <c r="O60" s="41"/>
    </row>
    <row r="61" spans="1:15" ht="15.75" hidden="1" thickBot="1">
      <c r="A61" s="39">
        <v>14</v>
      </c>
      <c r="B61" s="13">
        <f>'[2]Prezentace-jun'!B48</f>
        <v>0</v>
      </c>
      <c r="C61" s="14">
        <f>'[2]Prezentace-jun'!C48</f>
        <v>0</v>
      </c>
      <c r="D61" s="57">
        <f>'[2]Prezentace-jun'!D48</f>
        <v>0</v>
      </c>
      <c r="E61" s="8">
        <f>'[2]Prezentace-jun'!E48</f>
        <v>0</v>
      </c>
      <c r="F61" s="8">
        <f>'[2]Prezentace-jun'!G48</f>
        <v>0</v>
      </c>
      <c r="G61" s="10">
        <f>'[2]Prezentace-jun'!F48</f>
        <v>0</v>
      </c>
      <c r="H61" s="57">
        <f>'[2]Prezentace-jun'!H48</f>
        <v>0</v>
      </c>
      <c r="I61" s="57">
        <f>'[2]Prezentace-jun'!I48</f>
        <v>0</v>
      </c>
      <c r="J61" s="57">
        <f>'[2]F2B-j'!U54</f>
        <v>0</v>
      </c>
      <c r="K61" s="57">
        <f>'[2]F2B-j'!U55</f>
        <v>0</v>
      </c>
      <c r="L61" s="57">
        <f>'[2]F2B-j'!U56</f>
        <v>0</v>
      </c>
      <c r="M61" s="16">
        <f>SUM('[2]F2B-j'!V54:V56)</f>
        <v>0</v>
      </c>
      <c r="N61" s="16">
        <f t="shared" si="1"/>
        <v>0</v>
      </c>
      <c r="O61" s="41"/>
    </row>
    <row r="62" spans="1:15" ht="15.75" hidden="1" thickBot="1">
      <c r="A62" s="39">
        <v>15</v>
      </c>
      <c r="B62" s="13">
        <f>'[2]Prezentace-jun'!B49</f>
        <v>0</v>
      </c>
      <c r="C62" s="14">
        <f>'[2]Prezentace-jun'!C49</f>
        <v>0</v>
      </c>
      <c r="D62" s="57">
        <f>'[2]Prezentace-jun'!D49</f>
        <v>0</v>
      </c>
      <c r="E62" s="8">
        <f>'[2]Prezentace-jun'!E49</f>
        <v>0</v>
      </c>
      <c r="F62" s="8">
        <f>'[2]Prezentace-jun'!G49</f>
        <v>0</v>
      </c>
      <c r="G62" s="10">
        <f>'[2]Prezentace-jun'!F49</f>
        <v>0</v>
      </c>
      <c r="H62" s="57">
        <f>'[2]Prezentace-jun'!H49</f>
        <v>0</v>
      </c>
      <c r="I62" s="57">
        <f>'[2]Prezentace-jun'!I49</f>
        <v>0</v>
      </c>
      <c r="J62" s="57">
        <f>'[2]F2B-j'!U57</f>
        <v>0</v>
      </c>
      <c r="K62" s="57">
        <f>'[2]F2B-j'!U58</f>
        <v>0</v>
      </c>
      <c r="L62" s="57">
        <f>'[2]F2B-j'!U59</f>
        <v>0</v>
      </c>
      <c r="M62" s="16">
        <f>SUM('[2]F2B-j'!V57:V59)</f>
        <v>0</v>
      </c>
      <c r="N62" s="16">
        <f t="shared" si="1"/>
        <v>0</v>
      </c>
      <c r="O62" s="41"/>
    </row>
    <row r="63" spans="1:15" ht="15.75" hidden="1" thickBot="1">
      <c r="A63" s="39">
        <v>16</v>
      </c>
      <c r="B63" s="13">
        <f>'[2]Prezentace-jun'!B50</f>
        <v>0</v>
      </c>
      <c r="C63" s="14">
        <f>'[2]Prezentace-jun'!C50</f>
        <v>0</v>
      </c>
      <c r="D63" s="57">
        <f>'[2]Prezentace-jun'!D50</f>
        <v>0</v>
      </c>
      <c r="E63" s="8">
        <f>'[2]Prezentace-jun'!E50</f>
        <v>0</v>
      </c>
      <c r="F63" s="8">
        <f>'[2]Prezentace-jun'!G50</f>
        <v>0</v>
      </c>
      <c r="G63" s="10">
        <f>'[2]Prezentace-jun'!F50</f>
        <v>0</v>
      </c>
      <c r="H63" s="57">
        <f>'[2]Prezentace-jun'!H50</f>
        <v>0</v>
      </c>
      <c r="I63" s="57">
        <f>'[2]Prezentace-jun'!I50</f>
        <v>0</v>
      </c>
      <c r="J63" s="57">
        <f>'[2]F2B-j'!U60</f>
        <v>0</v>
      </c>
      <c r="K63" s="57">
        <f>'[2]F2B-j'!U61</f>
        <v>0</v>
      </c>
      <c r="L63" s="57">
        <f>'[2]F2B-j'!U62</f>
        <v>0</v>
      </c>
      <c r="M63" s="16">
        <f>SUM('[2]F2B-j'!V60:V62)</f>
        <v>0</v>
      </c>
      <c r="N63" s="16">
        <f t="shared" si="1"/>
        <v>0</v>
      </c>
      <c r="O63" s="41"/>
    </row>
    <row r="64" spans="1:15" ht="15.75" hidden="1" thickBot="1">
      <c r="A64" s="39">
        <v>17</v>
      </c>
      <c r="B64" s="13">
        <f>'[2]Prezentace-jun'!B51</f>
        <v>0</v>
      </c>
      <c r="C64" s="14">
        <f>'[2]Prezentace-jun'!C51</f>
        <v>0</v>
      </c>
      <c r="D64" s="57">
        <f>'[2]Prezentace-jun'!D51</f>
        <v>0</v>
      </c>
      <c r="E64" s="8">
        <f>'[2]Prezentace-jun'!E51</f>
        <v>0</v>
      </c>
      <c r="F64" s="8">
        <f>'[2]Prezentace-jun'!G51</f>
        <v>0</v>
      </c>
      <c r="G64" s="10">
        <f>'[2]Prezentace-jun'!F51</f>
        <v>0</v>
      </c>
      <c r="H64" s="57">
        <f>'[2]Prezentace-jun'!H51</f>
        <v>0</v>
      </c>
      <c r="I64" s="57">
        <f>'[2]Prezentace-jun'!I51</f>
        <v>0</v>
      </c>
      <c r="J64" s="57">
        <f>'[2]F2B-j'!U73</f>
        <v>0</v>
      </c>
      <c r="K64" s="57">
        <f>'[2]F2B-j'!U74</f>
        <v>0</v>
      </c>
      <c r="L64" s="57">
        <f>'[2]F2B-j'!U75</f>
        <v>0</v>
      </c>
      <c r="M64" s="16">
        <f>SUM('[2]F2B-j'!V73:V75)</f>
        <v>0</v>
      </c>
      <c r="N64" s="16">
        <f t="shared" si="1"/>
        <v>0</v>
      </c>
      <c r="O64" s="41"/>
    </row>
    <row r="65" spans="1:15" ht="15.75" hidden="1" thickBot="1">
      <c r="A65" s="39">
        <v>18</v>
      </c>
      <c r="B65" s="13">
        <f>'[2]Prezentace-jun'!B52</f>
        <v>0</v>
      </c>
      <c r="C65" s="14">
        <f>'[2]Prezentace-jun'!C52</f>
        <v>0</v>
      </c>
      <c r="D65" s="57">
        <f>'[2]Prezentace-jun'!D52</f>
        <v>0</v>
      </c>
      <c r="E65" s="8">
        <f>'[2]Prezentace-jun'!E52</f>
        <v>0</v>
      </c>
      <c r="F65" s="8">
        <f>'[2]Prezentace-jun'!G52</f>
        <v>0</v>
      </c>
      <c r="G65" s="10">
        <f>'[2]Prezentace-jun'!F52</f>
        <v>0</v>
      </c>
      <c r="H65" s="57">
        <f>'[2]Prezentace-jun'!H52</f>
        <v>0</v>
      </c>
      <c r="I65" s="57">
        <f>'[2]Prezentace-jun'!I52</f>
        <v>0</v>
      </c>
      <c r="J65" s="57">
        <f>'[2]F2B-j'!U76</f>
        <v>0</v>
      </c>
      <c r="K65" s="57">
        <f>'[2]F2B-j'!U77</f>
        <v>0</v>
      </c>
      <c r="L65" s="57">
        <f>'[2]F2B-j'!U78</f>
        <v>0</v>
      </c>
      <c r="M65" s="16">
        <f>SUM('[2]F2B-j'!V76:V78)</f>
        <v>0</v>
      </c>
      <c r="N65" s="16">
        <f t="shared" si="1"/>
        <v>0</v>
      </c>
      <c r="O65" s="41"/>
    </row>
    <row r="66" spans="1:15" ht="15.75" hidden="1" thickBot="1">
      <c r="A66" s="39">
        <v>19</v>
      </c>
      <c r="B66" s="13">
        <f>'[2]Prezentace-jun'!B53</f>
        <v>0</v>
      </c>
      <c r="C66" s="14">
        <f>'[2]Prezentace-jun'!C53</f>
        <v>0</v>
      </c>
      <c r="D66" s="57">
        <f>'[2]Prezentace-jun'!D53</f>
        <v>0</v>
      </c>
      <c r="E66" s="8">
        <f>'[2]Prezentace-jun'!E53</f>
        <v>0</v>
      </c>
      <c r="F66" s="8">
        <f>'[2]Prezentace-jun'!G53</f>
        <v>0</v>
      </c>
      <c r="G66" s="10">
        <f>'[2]Prezentace-jun'!F53</f>
        <v>0</v>
      </c>
      <c r="H66" s="57">
        <f>'[2]Prezentace-jun'!H53</f>
        <v>0</v>
      </c>
      <c r="I66" s="57">
        <f>'[2]Prezentace-jun'!I53</f>
        <v>0</v>
      </c>
      <c r="J66" s="57">
        <f>'[2]F2B-j'!U79</f>
        <v>0</v>
      </c>
      <c r="K66" s="57">
        <f>'[2]F2B-j'!U80</f>
        <v>0</v>
      </c>
      <c r="L66" s="57">
        <f>'[2]F2B-j'!U81</f>
        <v>0</v>
      </c>
      <c r="M66" s="16">
        <f>SUM('[2]F2B-j'!V79:V81)</f>
        <v>0</v>
      </c>
      <c r="N66" s="16">
        <f t="shared" si="1"/>
        <v>0</v>
      </c>
      <c r="O66" s="41"/>
    </row>
    <row r="67" spans="1:15" ht="15.75" hidden="1" thickBot="1">
      <c r="A67" s="39">
        <v>20</v>
      </c>
      <c r="B67" s="13">
        <f>'[2]Prezentace-jun'!B54</f>
        <v>0</v>
      </c>
      <c r="C67" s="14">
        <f>'[2]Prezentace-jun'!C54</f>
        <v>0</v>
      </c>
      <c r="D67" s="57">
        <f>'[2]Prezentace-jun'!D54</f>
        <v>0</v>
      </c>
      <c r="E67" s="8">
        <f>'[2]Prezentace-jun'!E54</f>
        <v>0</v>
      </c>
      <c r="F67" s="8">
        <f>'[2]Prezentace-jun'!G54</f>
        <v>0</v>
      </c>
      <c r="G67" s="10">
        <f>'[2]Prezentace-jun'!F54</f>
        <v>0</v>
      </c>
      <c r="H67" s="57">
        <f>'[2]Prezentace-jun'!H54</f>
        <v>0</v>
      </c>
      <c r="I67" s="57">
        <f>'[2]Prezentace-jun'!I54</f>
        <v>0</v>
      </c>
      <c r="J67" s="57">
        <f>'[2]F2B-j'!U82</f>
        <v>0</v>
      </c>
      <c r="K67" s="57">
        <f>'[2]F2B-j'!U83</f>
        <v>0</v>
      </c>
      <c r="L67" s="57">
        <f>'[2]F2B-j'!U84</f>
        <v>0</v>
      </c>
      <c r="M67" s="16">
        <f>SUM('[2]F2B-j'!V82:V84)</f>
        <v>0</v>
      </c>
      <c r="N67" s="16">
        <f t="shared" si="1"/>
        <v>0</v>
      </c>
      <c r="O67" s="41"/>
    </row>
    <row r="68" spans="1:15" ht="15.75" hidden="1" thickBot="1">
      <c r="A68" s="39">
        <v>21</v>
      </c>
      <c r="B68" s="13">
        <f>'[2]Prezentace-jun'!B55</f>
        <v>0</v>
      </c>
      <c r="C68" s="14">
        <f>'[2]Prezentace-jun'!C55</f>
        <v>0</v>
      </c>
      <c r="D68" s="57">
        <f>'[2]Prezentace-jun'!D55</f>
        <v>0</v>
      </c>
      <c r="E68" s="8">
        <f>'[2]Prezentace-jun'!E55</f>
        <v>0</v>
      </c>
      <c r="F68" s="8">
        <f>'[2]Prezentace-jun'!G55</f>
        <v>0</v>
      </c>
      <c r="G68" s="10">
        <f>'[2]Prezentace-jun'!F55</f>
        <v>0</v>
      </c>
      <c r="H68" s="57">
        <f>'[2]Prezentace-jun'!H55</f>
        <v>0</v>
      </c>
      <c r="I68" s="57">
        <f>'[2]Prezentace-jun'!I55</f>
        <v>0</v>
      </c>
      <c r="J68" s="57">
        <f>'[2]F2B-j'!U85</f>
        <v>0</v>
      </c>
      <c r="K68" s="57">
        <f>'[2]F2B-j'!U86</f>
        <v>0</v>
      </c>
      <c r="L68" s="57">
        <f>'[2]F2B-j'!U87</f>
        <v>0</v>
      </c>
      <c r="M68" s="16">
        <f>SUM('[2]F2B-j'!V85:V87)</f>
        <v>0</v>
      </c>
      <c r="N68" s="16">
        <f t="shared" si="1"/>
        <v>0</v>
      </c>
      <c r="O68" s="41"/>
    </row>
    <row r="69" spans="1:15" ht="15.75" hidden="1" thickBot="1">
      <c r="A69" s="39">
        <v>22</v>
      </c>
      <c r="B69" s="13">
        <f>'[2]Prezentace-jun'!B56</f>
        <v>0</v>
      </c>
      <c r="C69" s="14">
        <f>'[2]Prezentace-jun'!C56</f>
        <v>0</v>
      </c>
      <c r="D69" s="57">
        <f>'[2]Prezentace-jun'!D56</f>
        <v>0</v>
      </c>
      <c r="E69" s="8">
        <f>'[2]Prezentace-jun'!E56</f>
        <v>0</v>
      </c>
      <c r="F69" s="8">
        <f>'[2]Prezentace-jun'!G56</f>
        <v>0</v>
      </c>
      <c r="G69" s="10">
        <f>'[2]Prezentace-jun'!F56</f>
        <v>0</v>
      </c>
      <c r="H69" s="57">
        <f>'[2]Prezentace-jun'!H56</f>
        <v>0</v>
      </c>
      <c r="I69" s="57">
        <f>'[2]Prezentace-jun'!I56</f>
        <v>0</v>
      </c>
      <c r="J69" s="57">
        <f>'[2]F2B-j'!U88</f>
        <v>0</v>
      </c>
      <c r="K69" s="57">
        <f>'[2]F2B-j'!U89</f>
        <v>0</v>
      </c>
      <c r="L69" s="57">
        <f>'[2]F2B-j'!U90</f>
        <v>0</v>
      </c>
      <c r="M69" s="16">
        <f>SUM('[2]F2B-j'!V88:V90)</f>
        <v>0</v>
      </c>
      <c r="N69" s="16">
        <f t="shared" si="1"/>
        <v>0</v>
      </c>
      <c r="O69" s="41"/>
    </row>
    <row r="70" spans="1:15" ht="15.75" hidden="1" thickBot="1">
      <c r="A70" s="39">
        <v>23</v>
      </c>
      <c r="B70" s="13" t="str">
        <f>'[2]Prezentace-jun'!B57</f>
        <v>JELÍNEK</v>
      </c>
      <c r="C70" s="14" t="str">
        <f>'[2]Prezentace-jun'!C57</f>
        <v>Vojtěch   jun.</v>
      </c>
      <c r="D70" s="57" t="str">
        <f>'[2]Prezentace-jun'!D57</f>
        <v>131-091</v>
      </c>
      <c r="E70" s="8" t="str">
        <f>'[2]Prezentace-jun'!E57</f>
        <v>ADMIRAL Jablonec n.N.</v>
      </c>
      <c r="F70" s="8" t="str">
        <f>'[2]Prezentace-jun'!G57</f>
        <v>CG 95 308</v>
      </c>
      <c r="G70" s="10" t="str">
        <f>'[2]Prezentace-jun'!F57</f>
        <v>1:25</v>
      </c>
      <c r="H70" s="57">
        <f>'[2]Prezentace-jun'!H57</f>
        <v>432</v>
      </c>
      <c r="I70" s="57">
        <f>'[2]Prezentace-jun'!I57</f>
        <v>2.4</v>
      </c>
      <c r="J70" s="57">
        <f>'[2]F2B-j'!U91</f>
        <v>0</v>
      </c>
      <c r="K70" s="57">
        <f>'[2]F2B-j'!U92</f>
        <v>0</v>
      </c>
      <c r="L70" s="57">
        <f>'[2]F2B-j'!U93</f>
        <v>0</v>
      </c>
      <c r="M70" s="16">
        <f>SUM('[2]F2B-j'!V91:V93)</f>
        <v>0</v>
      </c>
      <c r="N70" s="16">
        <f t="shared" si="1"/>
        <v>0</v>
      </c>
      <c r="O70" s="41"/>
    </row>
    <row r="71" spans="1:15" ht="15.75" hidden="1" thickBot="1">
      <c r="A71" s="39">
        <v>24</v>
      </c>
      <c r="B71" s="13" t="str">
        <f>'[2]Prezentace-jun'!B58</f>
        <v>BROUZDA</v>
      </c>
      <c r="C71" s="14" t="str">
        <f>'[2]Prezentace-jun'!C58</f>
        <v>Šimon</v>
      </c>
      <c r="D71" s="57" t="str">
        <f>'[2]Prezentace-jun'!D58</f>
        <v>131-073</v>
      </c>
      <c r="E71" s="8" t="str">
        <f>'[2]Prezentace-jun'!E58</f>
        <v xml:space="preserve">VIKÝŘ-ADMIRAL Jablonec </v>
      </c>
      <c r="F71" s="8" t="str">
        <f>'[2]Prezentace-jun'!G58</f>
        <v>BEČVA</v>
      </c>
      <c r="G71" s="10" t="str">
        <f>'[2]Prezentace-jun'!F58</f>
        <v>1:25</v>
      </c>
      <c r="H71" s="57">
        <f>'[2]Prezentace-jun'!H58</f>
        <v>379</v>
      </c>
      <c r="I71" s="57">
        <f>'[2]Prezentace-jun'!I58</f>
        <v>2.4</v>
      </c>
      <c r="J71" s="57">
        <f>'[2]F2B-j'!U94</f>
        <v>0</v>
      </c>
      <c r="K71" s="57">
        <f>'[2]F2B-j'!U95</f>
        <v>0</v>
      </c>
      <c r="L71" s="57">
        <f>'[2]F2B-j'!U96</f>
        <v>0</v>
      </c>
      <c r="M71" s="16">
        <f>SUM('[2]F2B-j'!V94:V96)</f>
        <v>0</v>
      </c>
      <c r="N71" s="16">
        <f t="shared" si="1"/>
        <v>0</v>
      </c>
      <c r="O71" s="41"/>
    </row>
    <row r="72" spans="1:15" ht="15.75" hidden="1" thickBot="1">
      <c r="A72" s="39">
        <v>25</v>
      </c>
      <c r="B72" s="13">
        <f>'[2]Prezentace-jun'!B59</f>
        <v>0</v>
      </c>
      <c r="C72" s="14">
        <f>'[2]Prezentace-jun'!C59</f>
        <v>0</v>
      </c>
      <c r="D72" s="57">
        <f>'[2]Prezentace-jun'!D59</f>
        <v>0</v>
      </c>
      <c r="E72" s="8">
        <f>'[2]Prezentace-jun'!E59</f>
        <v>0</v>
      </c>
      <c r="F72" s="8">
        <f>'[2]Prezentace-jun'!G59</f>
        <v>0</v>
      </c>
      <c r="G72" s="10">
        <f>'[2]Prezentace-jun'!F59</f>
        <v>0</v>
      </c>
      <c r="H72" s="57">
        <f>'[2]Prezentace-jun'!H59</f>
        <v>0</v>
      </c>
      <c r="I72" s="57">
        <f>'[2]Prezentace-jun'!I59</f>
        <v>0</v>
      </c>
      <c r="J72" s="57"/>
      <c r="K72" s="57"/>
      <c r="L72" s="57"/>
      <c r="M72" s="16"/>
      <c r="N72" s="36"/>
      <c r="O72" s="41"/>
    </row>
    <row r="73" spans="1:15" hidden="1">
      <c r="B73" s="1"/>
      <c r="C73" s="1"/>
      <c r="D73" s="2"/>
      <c r="E73" s="1"/>
      <c r="F73" s="1"/>
      <c r="G73" s="6"/>
      <c r="L73" s="3"/>
      <c r="M73" s="4"/>
      <c r="N73" s="5"/>
    </row>
    <row r="74" spans="1:15">
      <c r="B74" s="1"/>
      <c r="C74" s="1"/>
      <c r="D74" s="2"/>
      <c r="E74" s="1"/>
      <c r="F74" s="1"/>
      <c r="G74" s="6"/>
      <c r="L74" s="3"/>
      <c r="M74" s="4"/>
      <c r="N74" s="5"/>
    </row>
    <row r="75" spans="1:15">
      <c r="B75" s="1"/>
      <c r="C75" s="1"/>
      <c r="D75" s="2"/>
      <c r="E75" s="1"/>
      <c r="F75" s="1"/>
      <c r="G75" s="6"/>
      <c r="L75" s="3"/>
      <c r="M75" s="4"/>
      <c r="N75" s="5"/>
    </row>
    <row r="76" spans="1:15" ht="15.75" thickBot="1">
      <c r="A76" s="7" t="s">
        <v>161</v>
      </c>
      <c r="B76" s="1"/>
      <c r="C76" s="1"/>
      <c r="D76" s="2"/>
      <c r="E76" s="1"/>
      <c r="F76" s="1"/>
      <c r="G76" s="6"/>
      <c r="L76" s="3"/>
      <c r="M76" s="4"/>
      <c r="N76" s="5"/>
    </row>
    <row r="77" spans="1:15" ht="15.75" thickBot="1">
      <c r="A77" s="298" t="s">
        <v>1</v>
      </c>
      <c r="B77" s="300" t="s">
        <v>2</v>
      </c>
      <c r="C77" s="300"/>
      <c r="D77" s="300"/>
      <c r="E77" s="300"/>
      <c r="F77" s="300" t="s">
        <v>3</v>
      </c>
      <c r="G77" s="300"/>
      <c r="H77" s="300"/>
      <c r="I77" s="300"/>
      <c r="J77" s="300" t="s">
        <v>4</v>
      </c>
      <c r="K77" s="300"/>
      <c r="L77" s="300"/>
      <c r="M77" s="301" t="s">
        <v>5</v>
      </c>
      <c r="N77" s="301" t="s">
        <v>6</v>
      </c>
      <c r="O77" s="298" t="s">
        <v>7</v>
      </c>
    </row>
    <row r="78" spans="1:15" ht="15.75" thickBot="1">
      <c r="A78" s="298"/>
      <c r="B78" s="8" t="s">
        <v>8</v>
      </c>
      <c r="C78" s="8" t="s">
        <v>9</v>
      </c>
      <c r="D78" s="57" t="s">
        <v>10</v>
      </c>
      <c r="E78" s="8" t="s">
        <v>11</v>
      </c>
      <c r="F78" s="8" t="s">
        <v>12</v>
      </c>
      <c r="G78" s="10" t="s">
        <v>13</v>
      </c>
      <c r="H78" s="57" t="s">
        <v>14</v>
      </c>
      <c r="I78" s="57" t="s">
        <v>15</v>
      </c>
      <c r="J78" s="11" t="s">
        <v>16</v>
      </c>
      <c r="K78" s="12" t="s">
        <v>17</v>
      </c>
      <c r="L78" s="12" t="s">
        <v>18</v>
      </c>
      <c r="M78" s="301"/>
      <c r="N78" s="301"/>
      <c r="O78" s="298"/>
    </row>
    <row r="79" spans="1:15" ht="15.75" thickBot="1">
      <c r="A79" s="57">
        <v>1</v>
      </c>
      <c r="B79" s="13">
        <f>'[2]Prezentace-sen'!B35</f>
        <v>0</v>
      </c>
      <c r="C79" s="14">
        <f>'[2]Prezentace-sen'!C35</f>
        <v>0</v>
      </c>
      <c r="D79" s="57">
        <f>'[2]Prezentace-sen'!D35</f>
        <v>0</v>
      </c>
      <c r="E79" s="8">
        <f>'[2]Prezentace-sen'!E35</f>
        <v>0</v>
      </c>
      <c r="F79" s="8">
        <f>'[2]Prezentace-sen'!G35</f>
        <v>0</v>
      </c>
      <c r="G79" s="10">
        <f>'[2]Prezentace-sen'!F35</f>
        <v>0</v>
      </c>
      <c r="H79" s="57">
        <f>'[2]Prezentace-sen'!H35</f>
        <v>0</v>
      </c>
      <c r="I79" s="57">
        <f>'[2]Prezentace-sen'!I35</f>
        <v>0</v>
      </c>
      <c r="J79" s="57">
        <f>'[2]F2B-s'!U5</f>
        <v>0</v>
      </c>
      <c r="K79" s="57">
        <f>'[2]F2B-s'!U6</f>
        <v>0</v>
      </c>
      <c r="L79" s="57">
        <f>'[2]F2B-s'!U7</f>
        <v>0</v>
      </c>
      <c r="M79" s="16">
        <f>SUM('[2]F2B-s'!V5:V7)</f>
        <v>0</v>
      </c>
      <c r="N79" s="16">
        <f t="shared" ref="N79:N102" si="2">M79+((SUM(J79:L79)-MIN(J79:L79))/2)</f>
        <v>0</v>
      </c>
      <c r="O79" s="57"/>
    </row>
    <row r="80" spans="1:15" ht="15.75" thickBot="1">
      <c r="A80" s="57">
        <v>1</v>
      </c>
      <c r="B80" s="13" t="str">
        <f>'[2]Prezentace-sen'!B37</f>
        <v>MAJER</v>
      </c>
      <c r="C80" s="14" t="str">
        <f>'[2]Prezentace-sen'!C37</f>
        <v>Karel</v>
      </c>
      <c r="D80" s="57" t="str">
        <f>'[2]Prezentace-sen'!D37</f>
        <v>079-009</v>
      </c>
      <c r="E80" s="8" t="str">
        <f>'[2]Prezentace-sen'!E37</f>
        <v>Brandýs n.L.</v>
      </c>
      <c r="F80" s="8" t="str">
        <f>'[2]Prezentace-sen'!G37</f>
        <v>Stihač ponorek</v>
      </c>
      <c r="G80" s="10">
        <f>'[2]Prezentace-sen'!F37</f>
        <v>35</v>
      </c>
      <c r="H80" s="57">
        <f>'[2]Prezentace-sen'!H37</f>
        <v>377</v>
      </c>
      <c r="I80" s="57">
        <f>'[2]Prezentace-sen'!I37</f>
        <v>2.4</v>
      </c>
      <c r="J80" s="57">
        <f>'[2]F2B-s'!U11</f>
        <v>89</v>
      </c>
      <c r="K80" s="57">
        <f>'[2]F2B-s'!U12</f>
        <v>87</v>
      </c>
      <c r="L80" s="57">
        <f>'[2]F2B-s'!U13</f>
        <v>98</v>
      </c>
      <c r="M80" s="16">
        <f>SUM('[2]F2B-s'!V11:V13)</f>
        <v>94.67</v>
      </c>
      <c r="N80" s="16">
        <f t="shared" si="2"/>
        <v>188.17000000000002</v>
      </c>
      <c r="O80" s="57"/>
    </row>
    <row r="81" spans="1:15" ht="15.75" thickBot="1">
      <c r="A81" s="57">
        <v>2</v>
      </c>
      <c r="B81" s="13" t="str">
        <f>'[2]Prezentace-sen'!B40</f>
        <v>A-BILINA</v>
      </c>
      <c r="C81" s="14" t="str">
        <f>'[2]Prezentace-sen'!C40</f>
        <v>Jiří</v>
      </c>
      <c r="D81" s="57" t="str">
        <f>'[2]Prezentace-sen'!D40</f>
        <v>189-019</v>
      </c>
      <c r="E81" s="8" t="str">
        <f>'[2]Prezentace-sen'!E40</f>
        <v>ČESÍLKO Valdice</v>
      </c>
      <c r="F81" s="8" t="str">
        <f>'[2]Prezentace-sen'!G40</f>
        <v>ALASKA</v>
      </c>
      <c r="G81" s="10" t="str">
        <f>'[2]Prezentace-sen'!F40</f>
        <v>1:70</v>
      </c>
      <c r="H81" s="57">
        <f>'[2]Prezentace-sen'!H40</f>
        <v>386</v>
      </c>
      <c r="I81" s="57">
        <f>'[2]Prezentace-sen'!I40</f>
        <v>59</v>
      </c>
      <c r="J81" s="57">
        <f>'[2]F2B-s'!U20</f>
        <v>80</v>
      </c>
      <c r="K81" s="57">
        <f>'[2]F2B-s'!U21</f>
        <v>77</v>
      </c>
      <c r="L81" s="57">
        <f>'[2]F2B-s'!U22</f>
        <v>98</v>
      </c>
      <c r="M81" s="16">
        <f>SUM('[2]F2B-s'!V20:V22)</f>
        <v>93.33</v>
      </c>
      <c r="N81" s="16">
        <f t="shared" si="2"/>
        <v>182.32999999999998</v>
      </c>
      <c r="O81" s="57"/>
    </row>
    <row r="82" spans="1:15" ht="15.75" thickBot="1">
      <c r="A82" s="57">
        <v>3</v>
      </c>
      <c r="B82" s="13" t="str">
        <f>'[2]Prezentace-sen'!B38</f>
        <v>JAKEŠ</v>
      </c>
      <c r="C82" s="14" t="str">
        <f>'[2]Prezentace-sen'!C38</f>
        <v>Vladimír</v>
      </c>
      <c r="D82" s="57" t="str">
        <f>'[2]Prezentace-sen'!D38</f>
        <v>316-018</v>
      </c>
      <c r="E82" s="8" t="str">
        <f>'[2]Prezentace-sen'!E38</f>
        <v xml:space="preserve">Fregata Bakov </v>
      </c>
      <c r="F82" s="8" t="str">
        <f>'[2]Prezentace-sen'!G38</f>
        <v>ALBATROS</v>
      </c>
      <c r="G82" s="10">
        <f>'[2]Prezentace-sen'!F38</f>
        <v>75</v>
      </c>
      <c r="H82" s="57">
        <f>'[2]Prezentace-sen'!H38</f>
        <v>368</v>
      </c>
      <c r="I82" s="57">
        <f>'[2]Prezentace-sen'!I38</f>
        <v>2.4</v>
      </c>
      <c r="J82" s="57">
        <f>'[2]F2B-s'!U14</f>
        <v>98</v>
      </c>
      <c r="K82" s="57">
        <f>'[2]F2B-s'!U15</f>
        <v>95</v>
      </c>
      <c r="L82" s="57">
        <f>'[2]F2B-s'!U16</f>
        <v>95</v>
      </c>
      <c r="M82" s="16">
        <f>SUM('[2]F2B-s'!V14:V16)</f>
        <v>85.33</v>
      </c>
      <c r="N82" s="16">
        <f t="shared" si="2"/>
        <v>181.82999999999998</v>
      </c>
      <c r="O82" s="57"/>
    </row>
    <row r="83" spans="1:15" ht="15.75" thickBot="1">
      <c r="A83" s="57">
        <v>4</v>
      </c>
      <c r="B83" s="13" t="str">
        <f>'[2]Prezentace-sen'!B39</f>
        <v>MAJEROVÁ</v>
      </c>
      <c r="C83" s="14" t="str">
        <f>'[2]Prezentace-sen'!C39</f>
        <v>Dagmar</v>
      </c>
      <c r="D83" s="57" t="str">
        <f>'[2]Prezentace-sen'!D39</f>
        <v>079-008</v>
      </c>
      <c r="E83" s="8" t="str">
        <f>'[2]Prezentace-sen'!E39</f>
        <v>Brandýs n.L.</v>
      </c>
      <c r="F83" s="8" t="str">
        <f>'[2]Prezentace-sen'!G39</f>
        <v>Pedro Gual</v>
      </c>
      <c r="G83" s="10" t="str">
        <f>'[2]Prezentace-sen'!F39</f>
        <v>1:33</v>
      </c>
      <c r="H83" s="57">
        <f>'[2]Prezentace-sen'!H39</f>
        <v>358</v>
      </c>
      <c r="I83" s="57">
        <f>'[2]Prezentace-sen'!I39</f>
        <v>2.4</v>
      </c>
      <c r="J83" s="57">
        <f>'[2]F2B-s'!U17</f>
        <v>89</v>
      </c>
      <c r="K83" s="57">
        <f>'[2]F2B-s'!U18</f>
        <v>84</v>
      </c>
      <c r="L83" s="57">
        <f>'[2]F2B-s'!U19</f>
        <v>94</v>
      </c>
      <c r="M83" s="16">
        <f>SUM('[2]F2B-s'!V17:V19)</f>
        <v>90.33</v>
      </c>
      <c r="N83" s="16">
        <f t="shared" si="2"/>
        <v>181.82999999999998</v>
      </c>
      <c r="O83" s="57"/>
    </row>
    <row r="84" spans="1:15" ht="15.75" thickBot="1">
      <c r="A84" s="57">
        <v>5</v>
      </c>
      <c r="B84" s="13" t="str">
        <f>'[2]Prezentace-sen'!B41</f>
        <v>A-ŽANTA</v>
      </c>
      <c r="C84" s="14" t="str">
        <f>'[2]Prezentace-sen'!C41</f>
        <v>Štěpán</v>
      </c>
      <c r="D84" s="57" t="str">
        <f>'[2]Prezentace-sen'!D41</f>
        <v>131-039</v>
      </c>
      <c r="E84" s="8" t="str">
        <f>'[2]Prezentace-sen'!E41</f>
        <v>ADMIRAL Jablonec n.N.</v>
      </c>
      <c r="F84" s="8" t="str">
        <f>'[2]Prezentace-sen'!G41</f>
        <v>M-600</v>
      </c>
      <c r="G84" s="10">
        <f>'[2]Prezentace-sen'!F41</f>
        <v>25</v>
      </c>
      <c r="H84" s="57">
        <f>'[2]Prezentace-sen'!H41</f>
        <v>379</v>
      </c>
      <c r="I84" s="57">
        <f>'[2]Prezentace-sen'!I41</f>
        <v>2.4</v>
      </c>
      <c r="J84" s="57">
        <f>'[2]F2B-s'!U23</f>
        <v>96</v>
      </c>
      <c r="K84" s="57">
        <f>'[2]F2B-s'!U24</f>
        <v>92</v>
      </c>
      <c r="L84" s="57">
        <f>'[2]F2B-s'!U25</f>
        <v>85</v>
      </c>
      <c r="M84" s="16">
        <f>SUM('[2]F2B-s'!V23:V25)</f>
        <v>85</v>
      </c>
      <c r="N84" s="16">
        <f t="shared" si="2"/>
        <v>179</v>
      </c>
      <c r="O84" s="57"/>
    </row>
    <row r="85" spans="1:15" ht="15.75" thickBot="1">
      <c r="A85" s="57">
        <v>6</v>
      </c>
      <c r="B85" s="13" t="str">
        <f>'[2]Prezentace-sen'!B36</f>
        <v>FRANC</v>
      </c>
      <c r="C85" s="14" t="str">
        <f>'[2]Prezentace-sen'!C36</f>
        <v>Miloš</v>
      </c>
      <c r="D85" s="57">
        <f>'[2]Prezentace-sen'!D36</f>
        <v>0</v>
      </c>
      <c r="E85" s="8" t="str">
        <f>'[2]Prezentace-sen'!E36</f>
        <v>Police n.Met.</v>
      </c>
      <c r="F85" s="8" t="str">
        <f>'[2]Prezentace-sen'!G36</f>
        <v>KLÁRA</v>
      </c>
      <c r="G85" s="10" t="str">
        <f>'[2]Prezentace-sen'!F36</f>
        <v>1:30</v>
      </c>
      <c r="H85" s="57">
        <f>'[2]Prezentace-sen'!H36</f>
        <v>383</v>
      </c>
      <c r="I85" s="57">
        <f>'[2]Prezentace-sen'!I36</f>
        <v>2.4</v>
      </c>
      <c r="J85" s="57">
        <f>'[2]F2B-s'!U8</f>
        <v>89</v>
      </c>
      <c r="K85" s="57">
        <f>'[2]F2B-s'!U9</f>
        <v>81</v>
      </c>
      <c r="L85" s="57">
        <f>'[2]F2B-s'!U10</f>
        <v>88</v>
      </c>
      <c r="M85" s="16">
        <f>SUM('[2]F2B-s'!V8:V10)</f>
        <v>87</v>
      </c>
      <c r="N85" s="16">
        <f t="shared" si="2"/>
        <v>175.5</v>
      </c>
      <c r="O85" s="57"/>
    </row>
    <row r="86" spans="1:15" ht="15.75" thickBot="1">
      <c r="A86" s="57"/>
      <c r="B86" s="13"/>
      <c r="C86" s="14"/>
      <c r="D86" s="57"/>
      <c r="E86" s="8"/>
      <c r="F86" s="8"/>
      <c r="G86" s="10"/>
      <c r="H86" s="57"/>
      <c r="I86" s="57"/>
      <c r="J86" s="57"/>
      <c r="K86" s="57"/>
      <c r="L86" s="57"/>
      <c r="M86" s="16"/>
      <c r="N86" s="16"/>
      <c r="O86" s="57"/>
    </row>
    <row r="87" spans="1:15" ht="15.75" hidden="1" thickBot="1">
      <c r="A87" s="57">
        <v>9</v>
      </c>
      <c r="B87" s="13">
        <f>'[2]Prezentace-sen'!B43</f>
        <v>0</v>
      </c>
      <c r="C87" s="14">
        <f>'[2]Prezentace-sen'!C43</f>
        <v>0</v>
      </c>
      <c r="D87" s="57">
        <f>'[2]Prezentace-sen'!D43</f>
        <v>0</v>
      </c>
      <c r="E87" s="8">
        <f>'[2]Prezentace-sen'!E43</f>
        <v>0</v>
      </c>
      <c r="F87" s="8">
        <f>'[2]Prezentace-sen'!G43</f>
        <v>0</v>
      </c>
      <c r="G87" s="10">
        <f>'[2]Prezentace-sen'!F43</f>
        <v>0</v>
      </c>
      <c r="H87" s="57">
        <f>'[2]Prezentace-sen'!H43</f>
        <v>0</v>
      </c>
      <c r="I87" s="57">
        <f>'[2]Prezentace-sen'!I43</f>
        <v>0</v>
      </c>
      <c r="J87" s="57">
        <f>'[2]F2B-s'!U39</f>
        <v>0</v>
      </c>
      <c r="K87" s="57">
        <f>'[2]F2B-s'!U40</f>
        <v>0</v>
      </c>
      <c r="L87" s="57">
        <f>'[2]F2B-s'!U41</f>
        <v>0</v>
      </c>
      <c r="M87" s="16">
        <f>SUM('[2]F2B-s'!V24:V26)</f>
        <v>0</v>
      </c>
      <c r="N87" s="16">
        <f t="shared" si="2"/>
        <v>0</v>
      </c>
      <c r="O87" s="57"/>
    </row>
    <row r="88" spans="1:15" ht="15.75" hidden="1" thickBot="1">
      <c r="A88" s="57">
        <v>10</v>
      </c>
      <c r="B88" s="13">
        <f>'[2]Prezentace-sen'!B44</f>
        <v>0</v>
      </c>
      <c r="C88" s="14">
        <f>'[2]Prezentace-sen'!C44</f>
        <v>0</v>
      </c>
      <c r="D88" s="57">
        <f>'[2]Prezentace-sen'!D44</f>
        <v>0</v>
      </c>
      <c r="E88" s="8">
        <f>'[2]Prezentace-sen'!E44</f>
        <v>0</v>
      </c>
      <c r="F88" s="8">
        <f>'[2]Prezentace-sen'!G44</f>
        <v>0</v>
      </c>
      <c r="G88" s="10">
        <f>'[2]Prezentace-sen'!F44</f>
        <v>0</v>
      </c>
      <c r="H88" s="57">
        <f>'[2]Prezentace-sen'!H44</f>
        <v>0</v>
      </c>
      <c r="I88" s="57">
        <f>'[2]Prezentace-sen'!I44</f>
        <v>0</v>
      </c>
      <c r="J88" s="57">
        <f>'[2]F2B-s'!U42</f>
        <v>0</v>
      </c>
      <c r="K88" s="57">
        <f>'[2]F2B-s'!U43</f>
        <v>0</v>
      </c>
      <c r="L88" s="57">
        <f>'[2]F2B-s'!U44</f>
        <v>0</v>
      </c>
      <c r="M88" s="16">
        <f>SUM('[2]F2B-s'!V42:V44)</f>
        <v>0</v>
      </c>
      <c r="N88" s="16">
        <f t="shared" si="2"/>
        <v>0</v>
      </c>
      <c r="O88" s="38"/>
    </row>
    <row r="89" spans="1:15" ht="15.75" hidden="1" thickBot="1">
      <c r="A89" s="39">
        <v>11</v>
      </c>
      <c r="B89" s="13">
        <f>'[2]Prezentace-sen'!B45</f>
        <v>0</v>
      </c>
      <c r="C89" s="14">
        <f>'[2]Prezentace-sen'!C45</f>
        <v>0</v>
      </c>
      <c r="D89" s="57">
        <f>'[2]Prezentace-sen'!D45</f>
        <v>0</v>
      </c>
      <c r="E89" s="8">
        <f>'[2]Prezentace-sen'!E45</f>
        <v>0</v>
      </c>
      <c r="F89" s="8">
        <f>'[2]Prezentace-sen'!G45</f>
        <v>0</v>
      </c>
      <c r="G89" s="10">
        <f>'[2]Prezentace-sen'!F45</f>
        <v>0</v>
      </c>
      <c r="H89" s="57">
        <f>'[2]Prezentace-sen'!H45</f>
        <v>0</v>
      </c>
      <c r="I89" s="57">
        <f>'[2]Prezentace-sen'!I45</f>
        <v>0</v>
      </c>
      <c r="J89" s="57">
        <f>'[2]F2B-s'!U45</f>
        <v>0</v>
      </c>
      <c r="K89" s="57">
        <f>'[2]F2B-s'!U46</f>
        <v>0</v>
      </c>
      <c r="L89" s="57">
        <f>'[2]F2B-s'!U47</f>
        <v>0</v>
      </c>
      <c r="M89" s="16">
        <f>SUM('[2]F2B-s'!V45:V47)</f>
        <v>0</v>
      </c>
      <c r="N89" s="16">
        <f t="shared" si="2"/>
        <v>0</v>
      </c>
      <c r="O89" s="41"/>
    </row>
    <row r="90" spans="1:15" ht="15.75" hidden="1" thickBot="1">
      <c r="A90" s="39">
        <v>12</v>
      </c>
      <c r="B90" s="13">
        <f>'[2]Prezentace-sen'!B46</f>
        <v>0</v>
      </c>
      <c r="C90" s="14">
        <f>'[2]Prezentace-sen'!C46</f>
        <v>0</v>
      </c>
      <c r="D90" s="57">
        <f>'[2]Prezentace-sen'!D46</f>
        <v>0</v>
      </c>
      <c r="E90" s="8">
        <f>'[2]Prezentace-sen'!E46</f>
        <v>0</v>
      </c>
      <c r="F90" s="8">
        <f>'[2]Prezentace-sen'!G46</f>
        <v>0</v>
      </c>
      <c r="G90" s="10">
        <f>'[2]Prezentace-sen'!F46</f>
        <v>0</v>
      </c>
      <c r="H90" s="57">
        <f>'[2]Prezentace-sen'!H46</f>
        <v>0</v>
      </c>
      <c r="I90" s="57">
        <f>'[2]Prezentace-sen'!I46</f>
        <v>0</v>
      </c>
      <c r="J90" s="57">
        <f>'[2]F2B-s'!U48</f>
        <v>0</v>
      </c>
      <c r="K90" s="57">
        <f>'[2]F2B-s'!U49</f>
        <v>0</v>
      </c>
      <c r="L90" s="57">
        <f>'[2]F2B-s'!U50</f>
        <v>0</v>
      </c>
      <c r="M90" s="16">
        <f>SUM('[2]F2B-s'!V48:V50)</f>
        <v>0</v>
      </c>
      <c r="N90" s="16">
        <f t="shared" si="2"/>
        <v>0</v>
      </c>
      <c r="O90" s="41"/>
    </row>
    <row r="91" spans="1:15" ht="15.75" hidden="1" thickBot="1">
      <c r="A91" s="39">
        <v>13</v>
      </c>
      <c r="B91" s="13">
        <f>'[2]Prezentace-sen'!B47</f>
        <v>0</v>
      </c>
      <c r="C91" s="14">
        <f>'[2]Prezentace-sen'!C47</f>
        <v>0</v>
      </c>
      <c r="D91" s="57">
        <f>'[2]Prezentace-sen'!D47</f>
        <v>0</v>
      </c>
      <c r="E91" s="8">
        <f>'[2]Prezentace-sen'!E47</f>
        <v>0</v>
      </c>
      <c r="F91" s="8">
        <f>'[2]Prezentace-sen'!G47</f>
        <v>0</v>
      </c>
      <c r="G91" s="10">
        <f>'[2]Prezentace-sen'!F47</f>
        <v>0</v>
      </c>
      <c r="H91" s="57">
        <f>'[2]Prezentace-sen'!H47</f>
        <v>0</v>
      </c>
      <c r="I91" s="57">
        <f>'[2]Prezentace-sen'!I47</f>
        <v>0</v>
      </c>
      <c r="J91" s="57">
        <f>'[2]F2B-s'!U51</f>
        <v>0</v>
      </c>
      <c r="K91" s="57">
        <f>'[2]F2B-s'!U52</f>
        <v>0</v>
      </c>
      <c r="L91" s="57">
        <f>'[2]F2B-s'!U53</f>
        <v>0</v>
      </c>
      <c r="M91" s="16">
        <f>SUM('[2]F2B-s'!V51:V53)</f>
        <v>0</v>
      </c>
      <c r="N91" s="16">
        <f t="shared" si="2"/>
        <v>0</v>
      </c>
      <c r="O91" s="41"/>
    </row>
    <row r="92" spans="1:15" ht="15.75" hidden="1" thickBot="1">
      <c r="A92" s="39">
        <v>14</v>
      </c>
      <c r="B92" s="13">
        <f>'[2]Prezentace-sen'!B48</f>
        <v>0</v>
      </c>
      <c r="C92" s="14">
        <f>'[2]Prezentace-sen'!C48</f>
        <v>0</v>
      </c>
      <c r="D92" s="57">
        <f>'[2]Prezentace-sen'!D48</f>
        <v>0</v>
      </c>
      <c r="E92" s="8">
        <f>'[2]Prezentace-sen'!E48</f>
        <v>0</v>
      </c>
      <c r="F92" s="8">
        <f>'[2]Prezentace-sen'!G48</f>
        <v>0</v>
      </c>
      <c r="G92" s="10">
        <f>'[2]Prezentace-sen'!F48</f>
        <v>0</v>
      </c>
      <c r="H92" s="57">
        <f>'[2]Prezentace-sen'!H48</f>
        <v>0</v>
      </c>
      <c r="I92" s="57">
        <f>'[2]Prezentace-sen'!I48</f>
        <v>0</v>
      </c>
      <c r="J92" s="57">
        <f>'[2]F2B-s'!U54</f>
        <v>0</v>
      </c>
      <c r="K92" s="57">
        <f>'[2]F2B-s'!U55</f>
        <v>0</v>
      </c>
      <c r="L92" s="57">
        <f>'[2]F2B-s'!U56</f>
        <v>0</v>
      </c>
      <c r="M92" s="16">
        <f>SUM('[2]F2B-s'!V54:V56)</f>
        <v>0</v>
      </c>
      <c r="N92" s="16">
        <f t="shared" si="2"/>
        <v>0</v>
      </c>
      <c r="O92" s="41"/>
    </row>
    <row r="93" spans="1:15" ht="15.75" hidden="1" thickBot="1">
      <c r="A93" s="39">
        <v>15</v>
      </c>
      <c r="B93" s="13">
        <f>'[2]Prezentace-sen'!B49</f>
        <v>0</v>
      </c>
      <c r="C93" s="14">
        <f>'[2]Prezentace-sen'!C49</f>
        <v>0</v>
      </c>
      <c r="D93" s="57">
        <f>'[2]Prezentace-sen'!D49</f>
        <v>0</v>
      </c>
      <c r="E93" s="8">
        <f>'[2]Prezentace-sen'!E49</f>
        <v>0</v>
      </c>
      <c r="F93" s="8">
        <f>'[2]Prezentace-sen'!G49</f>
        <v>0</v>
      </c>
      <c r="G93" s="10">
        <f>'[2]Prezentace-sen'!F49</f>
        <v>0</v>
      </c>
      <c r="H93" s="57">
        <f>'[2]Prezentace-sen'!H49</f>
        <v>0</v>
      </c>
      <c r="I93" s="57">
        <f>'[2]Prezentace-sen'!I49</f>
        <v>0</v>
      </c>
      <c r="J93" s="57">
        <f>'[2]F2B-s'!U57</f>
        <v>0</v>
      </c>
      <c r="K93" s="57">
        <f>'[2]F2B-s'!U58</f>
        <v>0</v>
      </c>
      <c r="L93" s="57">
        <f>'[2]F2B-s'!U59</f>
        <v>0</v>
      </c>
      <c r="M93" s="16">
        <f>SUM('[2]F2B-s'!V57:V59)</f>
        <v>0</v>
      </c>
      <c r="N93" s="16">
        <f t="shared" si="2"/>
        <v>0</v>
      </c>
      <c r="O93" s="41"/>
    </row>
    <row r="94" spans="1:15" ht="15.75" hidden="1" thickBot="1">
      <c r="A94" s="39">
        <v>16</v>
      </c>
      <c r="B94" s="13">
        <f>'[2]Prezentace-sen'!B50</f>
        <v>0</v>
      </c>
      <c r="C94" s="14">
        <f>'[2]Prezentace-sen'!C50</f>
        <v>0</v>
      </c>
      <c r="D94" s="57">
        <f>'[2]Prezentace-sen'!D50</f>
        <v>0</v>
      </c>
      <c r="E94" s="8">
        <f>'[2]Prezentace-sen'!E50</f>
        <v>0</v>
      </c>
      <c r="F94" s="8">
        <f>'[2]Prezentace-sen'!G50</f>
        <v>0</v>
      </c>
      <c r="G94" s="10">
        <f>'[2]Prezentace-sen'!F50</f>
        <v>0</v>
      </c>
      <c r="H94" s="57">
        <f>'[2]Prezentace-sen'!H50</f>
        <v>0</v>
      </c>
      <c r="I94" s="57">
        <f>'[2]Prezentace-sen'!I50</f>
        <v>0</v>
      </c>
      <c r="J94" s="57">
        <f>'[2]F2B-s'!U60</f>
        <v>0</v>
      </c>
      <c r="K94" s="57">
        <f>'[2]F2B-s'!U61</f>
        <v>0</v>
      </c>
      <c r="L94" s="57">
        <f>'[2]F2B-s'!U62</f>
        <v>0</v>
      </c>
      <c r="M94" s="16">
        <f>SUM('[2]F2B-s'!V60:V62)</f>
        <v>0</v>
      </c>
      <c r="N94" s="16">
        <f t="shared" si="2"/>
        <v>0</v>
      </c>
      <c r="O94" s="41"/>
    </row>
    <row r="95" spans="1:15" ht="15.75" hidden="1" thickBot="1">
      <c r="A95" s="39">
        <v>17</v>
      </c>
      <c r="B95" s="13" t="str">
        <f>'[2]Prezentace-sen'!B51</f>
        <v>DARVAŠ</v>
      </c>
      <c r="C95" s="14" t="str">
        <f>'[2]Prezentace-sen'!C51</f>
        <v>Josef</v>
      </c>
      <c r="D95" s="57" t="str">
        <f>'[2]Prezentace-sen'!D51</f>
        <v>535-013</v>
      </c>
      <c r="E95" s="8" t="str">
        <f>'[2]Prezentace-sen'!E51</f>
        <v>Písek</v>
      </c>
      <c r="F95" s="8" t="str">
        <f>'[2]Prezentace-sen'!G51</f>
        <v>NIKOLAJ CHIKER</v>
      </c>
      <c r="G95" s="10" t="str">
        <f>'[2]Prezentace-sen'!F51</f>
        <v>1:100</v>
      </c>
      <c r="H95" s="57">
        <f>'[2]Prezentace-sen'!H51</f>
        <v>400</v>
      </c>
      <c r="I95" s="57">
        <f>'[2]Prezentace-sen'!I51</f>
        <v>52</v>
      </c>
      <c r="J95" s="57">
        <f>'[2]F2B-s'!U73</f>
        <v>0</v>
      </c>
      <c r="K95" s="57">
        <f>'[2]F2B-s'!U74</f>
        <v>0</v>
      </c>
      <c r="L95" s="57">
        <f>'[2]F2B-s'!U75</f>
        <v>0</v>
      </c>
      <c r="M95" s="16">
        <f>SUM('[2]F2B-s'!V73:V75)</f>
        <v>0</v>
      </c>
      <c r="N95" s="16">
        <f t="shared" si="2"/>
        <v>0</v>
      </c>
      <c r="O95" s="41"/>
    </row>
    <row r="96" spans="1:15" ht="15.75" hidden="1" thickBot="1">
      <c r="A96" s="39">
        <v>18</v>
      </c>
      <c r="B96" s="13" t="str">
        <f>'[2]Prezentace-sen'!B52</f>
        <v>BROUZDA</v>
      </c>
      <c r="C96" s="14" t="str">
        <f>'[2]Prezentace-sen'!C52</f>
        <v>Šimon     jun.</v>
      </c>
      <c r="D96" s="57" t="str">
        <f>'[2]Prezentace-sen'!D52</f>
        <v>131-073</v>
      </c>
      <c r="E96" s="8" t="str">
        <f>'[2]Prezentace-sen'!E52</f>
        <v xml:space="preserve">VIKÝŘ-ADMIRAL Jablonec </v>
      </c>
      <c r="F96" s="8" t="str">
        <f>'[2]Prezentace-sen'!G52</f>
        <v>BEČVA</v>
      </c>
      <c r="G96" s="10" t="str">
        <f>'[2]Prezentace-sen'!F52</f>
        <v>1:25</v>
      </c>
      <c r="H96" s="57">
        <f>'[2]Prezentace-sen'!H52</f>
        <v>379</v>
      </c>
      <c r="I96" s="57">
        <f>'[2]Prezentace-sen'!I52</f>
        <v>2.4</v>
      </c>
      <c r="J96" s="57">
        <f>'[2]F2B-s'!U76</f>
        <v>0</v>
      </c>
      <c r="K96" s="57">
        <f>'[2]F2B-s'!U77</f>
        <v>0</v>
      </c>
      <c r="L96" s="57">
        <f>'[2]F2B-s'!U78</f>
        <v>0</v>
      </c>
      <c r="M96" s="16">
        <f>SUM('[2]F2B-s'!V76:V78)</f>
        <v>0</v>
      </c>
      <c r="N96" s="16">
        <f t="shared" si="2"/>
        <v>0</v>
      </c>
      <c r="O96" s="41"/>
    </row>
    <row r="97" spans="1:15" ht="15.75" hidden="1" thickBot="1">
      <c r="A97" s="39">
        <v>19</v>
      </c>
      <c r="B97" s="13" t="str">
        <f>'[2]Prezentace-sen'!B53</f>
        <v>JELÍNEK</v>
      </c>
      <c r="C97" s="14" t="str">
        <f>'[2]Prezentace-sen'!C53</f>
        <v>Vojtěch   jun.</v>
      </c>
      <c r="D97" s="57" t="str">
        <f>'[2]Prezentace-sen'!D53</f>
        <v>131-091</v>
      </c>
      <c r="E97" s="8" t="str">
        <f>'[2]Prezentace-sen'!E53</f>
        <v>ADMIRAL Jablonec n.N.</v>
      </c>
      <c r="F97" s="8" t="str">
        <f>'[2]Prezentace-sen'!G53</f>
        <v>CG 95 308</v>
      </c>
      <c r="G97" s="10" t="str">
        <f>'[2]Prezentace-sen'!F53</f>
        <v>1:25</v>
      </c>
      <c r="H97" s="57">
        <f>'[2]Prezentace-sen'!H53</f>
        <v>432</v>
      </c>
      <c r="I97" s="57">
        <f>'[2]Prezentace-sen'!I53</f>
        <v>2.4</v>
      </c>
      <c r="J97" s="57">
        <f>'[2]F2B-s'!U79</f>
        <v>0</v>
      </c>
      <c r="K97" s="57">
        <f>'[2]F2B-s'!U80</f>
        <v>0</v>
      </c>
      <c r="L97" s="57">
        <f>'[2]F2B-s'!U81</f>
        <v>0</v>
      </c>
      <c r="M97" s="16">
        <f>SUM('[2]F2B-s'!V79:V81)</f>
        <v>0</v>
      </c>
      <c r="N97" s="16">
        <f t="shared" si="2"/>
        <v>0</v>
      </c>
      <c r="O97" s="41"/>
    </row>
    <row r="98" spans="1:15" ht="15.75" hidden="1" thickBot="1">
      <c r="A98" s="39">
        <v>20</v>
      </c>
      <c r="B98" s="13" t="e">
        <f>'[2]Prezentace-sen'!#REF!</f>
        <v>#REF!</v>
      </c>
      <c r="C98" s="14" t="e">
        <f>'[2]Prezentace-sen'!#REF!</f>
        <v>#REF!</v>
      </c>
      <c r="D98" s="57" t="e">
        <f>'[2]Prezentace-sen'!#REF!</f>
        <v>#REF!</v>
      </c>
      <c r="E98" s="8" t="e">
        <f>'[2]Prezentace-sen'!#REF!</f>
        <v>#REF!</v>
      </c>
      <c r="F98" s="8" t="e">
        <f>'[2]Prezentace-sen'!#REF!</f>
        <v>#REF!</v>
      </c>
      <c r="G98" s="10" t="e">
        <f>'[2]Prezentace-sen'!#REF!</f>
        <v>#REF!</v>
      </c>
      <c r="H98" s="57" t="e">
        <f>'[2]Prezentace-sen'!#REF!</f>
        <v>#REF!</v>
      </c>
      <c r="I98" s="57" t="e">
        <f>'[2]Prezentace-sen'!#REF!</f>
        <v>#REF!</v>
      </c>
      <c r="J98" s="57">
        <f>'[2]F2B-s'!U82</f>
        <v>0</v>
      </c>
      <c r="K98" s="57">
        <f>'[2]F2B-s'!U83</f>
        <v>0</v>
      </c>
      <c r="L98" s="57">
        <f>'[2]F2B-s'!U84</f>
        <v>0</v>
      </c>
      <c r="M98" s="16">
        <f>SUM('[2]F2B-s'!V82:V84)</f>
        <v>0</v>
      </c>
      <c r="N98" s="16">
        <f t="shared" si="2"/>
        <v>0</v>
      </c>
      <c r="O98" s="41"/>
    </row>
    <row r="99" spans="1:15" ht="15.75" hidden="1" thickBot="1">
      <c r="A99" s="39">
        <v>21</v>
      </c>
      <c r="B99" s="13" t="e">
        <f>'[2]Prezentace-sen'!#REF!</f>
        <v>#REF!</v>
      </c>
      <c r="C99" s="14" t="e">
        <f>'[2]Prezentace-sen'!#REF!</f>
        <v>#REF!</v>
      </c>
      <c r="D99" s="57" t="e">
        <f>'[2]Prezentace-sen'!#REF!</f>
        <v>#REF!</v>
      </c>
      <c r="E99" s="8" t="e">
        <f>'[2]Prezentace-sen'!#REF!</f>
        <v>#REF!</v>
      </c>
      <c r="F99" s="8" t="e">
        <f>'[2]Prezentace-sen'!#REF!</f>
        <v>#REF!</v>
      </c>
      <c r="G99" s="10" t="e">
        <f>'[2]Prezentace-sen'!#REF!</f>
        <v>#REF!</v>
      </c>
      <c r="H99" s="57" t="e">
        <f>'[2]Prezentace-sen'!#REF!</f>
        <v>#REF!</v>
      </c>
      <c r="I99" s="57" t="e">
        <f>'[2]Prezentace-sen'!#REF!</f>
        <v>#REF!</v>
      </c>
      <c r="J99" s="57">
        <f>'[2]F2B-s'!U85</f>
        <v>0</v>
      </c>
      <c r="K99" s="57">
        <f>'[2]F2B-s'!U86</f>
        <v>0</v>
      </c>
      <c r="L99" s="57">
        <f>'[2]F2B-s'!U87</f>
        <v>0</v>
      </c>
      <c r="M99" s="16">
        <f>SUM('[2]F2B-s'!V85:V87)</f>
        <v>0</v>
      </c>
      <c r="N99" s="16">
        <f t="shared" si="2"/>
        <v>0</v>
      </c>
      <c r="O99" s="41"/>
    </row>
    <row r="100" spans="1:15" ht="15.75" hidden="1" thickBot="1">
      <c r="A100" s="39">
        <v>22</v>
      </c>
      <c r="B100" s="13" t="e">
        <f>'[2]Prezentace-sen'!#REF!</f>
        <v>#REF!</v>
      </c>
      <c r="C100" s="14" t="e">
        <f>'[2]Prezentace-sen'!#REF!</f>
        <v>#REF!</v>
      </c>
      <c r="D100" s="57" t="e">
        <f>'[2]Prezentace-sen'!#REF!</f>
        <v>#REF!</v>
      </c>
      <c r="E100" s="8" t="e">
        <f>'[2]Prezentace-sen'!#REF!</f>
        <v>#REF!</v>
      </c>
      <c r="F100" s="8" t="e">
        <f>'[2]Prezentace-sen'!#REF!</f>
        <v>#REF!</v>
      </c>
      <c r="G100" s="10" t="e">
        <f>'[2]Prezentace-sen'!#REF!</f>
        <v>#REF!</v>
      </c>
      <c r="H100" s="57" t="e">
        <f>'[2]Prezentace-sen'!#REF!</f>
        <v>#REF!</v>
      </c>
      <c r="I100" s="57" t="e">
        <f>'[2]Prezentace-sen'!#REF!</f>
        <v>#REF!</v>
      </c>
      <c r="J100" s="57">
        <f>'[2]F2B-s'!U88</f>
        <v>0</v>
      </c>
      <c r="K100" s="57">
        <f>'[2]F2B-s'!U89</f>
        <v>0</v>
      </c>
      <c r="L100" s="57">
        <f>'[2]F2B-s'!U90</f>
        <v>0</v>
      </c>
      <c r="M100" s="16">
        <f>SUM('[2]F2B-s'!V88:V90)</f>
        <v>0</v>
      </c>
      <c r="N100" s="16">
        <f t="shared" si="2"/>
        <v>0</v>
      </c>
      <c r="O100" s="41"/>
    </row>
    <row r="101" spans="1:15" ht="15.75" hidden="1" thickBot="1">
      <c r="A101" s="39">
        <v>23</v>
      </c>
      <c r="B101" s="13">
        <f>'[2]Prezentace-sen'!B43</f>
        <v>0</v>
      </c>
      <c r="C101" s="14">
        <f>'[2]Prezentace-sen'!C43</f>
        <v>0</v>
      </c>
      <c r="D101" s="57">
        <f>'[2]Prezentace-sen'!D43</f>
        <v>0</v>
      </c>
      <c r="E101" s="8">
        <f>'[2]Prezentace-sen'!E43</f>
        <v>0</v>
      </c>
      <c r="F101" s="8">
        <f>'[2]Prezentace-sen'!G43</f>
        <v>0</v>
      </c>
      <c r="G101" s="10">
        <f>'[2]Prezentace-sen'!F43</f>
        <v>0</v>
      </c>
      <c r="H101" s="57">
        <f>'[2]Prezentace-sen'!H43</f>
        <v>0</v>
      </c>
      <c r="I101" s="57">
        <f>'[2]Prezentace-sen'!I43</f>
        <v>0</v>
      </c>
      <c r="J101" s="57">
        <f>'[2]F2B-s'!U91</f>
        <v>0</v>
      </c>
      <c r="K101" s="57">
        <f>'[2]F2B-s'!U92</f>
        <v>0</v>
      </c>
      <c r="L101" s="57">
        <f>'[2]F2B-s'!U93</f>
        <v>0</v>
      </c>
      <c r="M101" s="16">
        <f>SUM('[2]F2B-s'!V91:V93)</f>
        <v>0</v>
      </c>
      <c r="N101" s="16">
        <f t="shared" si="2"/>
        <v>0</v>
      </c>
      <c r="O101" s="41"/>
    </row>
    <row r="102" spans="1:15" ht="15.75" hidden="1" thickBot="1">
      <c r="A102" s="39">
        <v>24</v>
      </c>
      <c r="B102" s="13" t="str">
        <f>'[2]Prezentace-sen'!B58</f>
        <v>JAKEŠ</v>
      </c>
      <c r="C102" s="14" t="str">
        <f>'[2]Prezentace-sen'!C58</f>
        <v>Stanislav</v>
      </c>
      <c r="D102" s="57" t="str">
        <f>'[2]Prezentace-sen'!D58</f>
        <v>316-016</v>
      </c>
      <c r="E102" s="8" t="str">
        <f>'[2]Prezentace-sen'!E58</f>
        <v xml:space="preserve">Fregata Bakov </v>
      </c>
      <c r="F102" s="8" t="str">
        <f>'[2]Prezentace-sen'!G58</f>
        <v>GB - 23</v>
      </c>
      <c r="G102" s="10">
        <f>'[2]Prezentace-sen'!F58</f>
        <v>20</v>
      </c>
      <c r="H102" s="57">
        <f>'[2]Prezentace-sen'!H58</f>
        <v>435</v>
      </c>
      <c r="I102" s="57">
        <f>'[2]Prezentace-sen'!I58</f>
        <v>2.4</v>
      </c>
      <c r="J102" s="57">
        <f>'[2]F2B-s'!U94</f>
        <v>0</v>
      </c>
      <c r="K102" s="57">
        <f>'[2]F2B-s'!U95</f>
        <v>0</v>
      </c>
      <c r="L102" s="57">
        <f>'[2]F2B-s'!U96</f>
        <v>0</v>
      </c>
      <c r="M102" s="16">
        <f>SUM('[2]F2B-s'!V94:V96)</f>
        <v>0</v>
      </c>
      <c r="N102" s="16">
        <f t="shared" si="2"/>
        <v>0</v>
      </c>
      <c r="O102" s="41"/>
    </row>
    <row r="103" spans="1:15" ht="15.75" hidden="1" thickBot="1">
      <c r="A103" s="39">
        <v>25</v>
      </c>
      <c r="B103" s="13" t="str">
        <f>'[2]Prezentace-sen'!B59</f>
        <v>KOČÍ</v>
      </c>
      <c r="C103" s="14" t="str">
        <f>'[2]Prezentace-sen'!C59</f>
        <v>Tomáš</v>
      </c>
      <c r="D103" s="57" t="str">
        <f>'[2]Prezentace-sen'!D59</f>
        <v>131-009</v>
      </c>
      <c r="E103" s="8" t="str">
        <f>'[2]Prezentace-sen'!E59</f>
        <v>ADMIRAL Jablonec n.N.</v>
      </c>
      <c r="F103" s="8" t="str">
        <f>'[2]Prezentace-sen'!G59</f>
        <v>PHOENIX</v>
      </c>
      <c r="G103" s="10">
        <f>'[2]Prezentace-sen'!F59</f>
        <v>5.9027777777777783E-2</v>
      </c>
      <c r="H103" s="57">
        <f>'[2]Prezentace-sen'!H59</f>
        <v>465</v>
      </c>
      <c r="I103" s="57">
        <f>'[2]Prezentace-sen'!I59</f>
        <v>2.4</v>
      </c>
      <c r="J103" s="36"/>
      <c r="K103" s="36"/>
      <c r="L103" s="16"/>
      <c r="M103" s="16"/>
      <c r="N103" s="36"/>
      <c r="O103" s="41"/>
    </row>
    <row r="104" spans="1:15" hidden="1">
      <c r="A104" s="27"/>
      <c r="B104" s="28"/>
      <c r="C104" s="28"/>
      <c r="D104" s="71"/>
      <c r="E104" s="28"/>
      <c r="F104" s="28"/>
      <c r="G104" s="30"/>
      <c r="H104" s="71"/>
      <c r="I104" s="71"/>
      <c r="L104" s="3"/>
      <c r="M104" s="26"/>
      <c r="N104" s="31"/>
      <c r="O104" s="71"/>
    </row>
    <row r="105" spans="1:15" hidden="1">
      <c r="A105" s="27"/>
      <c r="B105" s="28"/>
      <c r="C105" s="28"/>
      <c r="D105" s="71"/>
      <c r="E105" s="28"/>
      <c r="F105" s="28"/>
      <c r="G105" s="30"/>
      <c r="H105" s="71"/>
      <c r="I105" s="71"/>
      <c r="L105" s="3"/>
      <c r="M105" s="26"/>
      <c r="N105" s="31"/>
      <c r="O105" s="71"/>
    </row>
    <row r="106" spans="1:15" hidden="1">
      <c r="A106" s="7" t="s">
        <v>162</v>
      </c>
      <c r="B106" s="1"/>
      <c r="C106" s="1"/>
      <c r="D106" s="2"/>
      <c r="E106" s="1"/>
      <c r="F106" s="1"/>
      <c r="G106" s="6"/>
      <c r="L106" s="3"/>
      <c r="M106" s="4"/>
      <c r="N106" s="5"/>
    </row>
    <row r="107" spans="1:15" ht="15.75" hidden="1" thickBot="1">
      <c r="A107" s="298" t="s">
        <v>1</v>
      </c>
      <c r="B107" s="300" t="s">
        <v>2</v>
      </c>
      <c r="C107" s="300"/>
      <c r="D107" s="300"/>
      <c r="E107" s="300"/>
      <c r="F107" s="300" t="s">
        <v>3</v>
      </c>
      <c r="G107" s="300"/>
      <c r="H107" s="300"/>
      <c r="I107" s="300"/>
      <c r="J107" s="300" t="s">
        <v>4</v>
      </c>
      <c r="K107" s="300"/>
      <c r="L107" s="300"/>
      <c r="M107" s="301" t="s">
        <v>5</v>
      </c>
      <c r="N107" s="301" t="s">
        <v>6</v>
      </c>
      <c r="O107" s="298" t="s">
        <v>7</v>
      </c>
    </row>
    <row r="108" spans="1:15" ht="15.75" hidden="1" thickBot="1">
      <c r="A108" s="298"/>
      <c r="B108" s="8" t="s">
        <v>8</v>
      </c>
      <c r="C108" s="8" t="s">
        <v>9</v>
      </c>
      <c r="D108" s="57" t="s">
        <v>10</v>
      </c>
      <c r="E108" s="8" t="s">
        <v>11</v>
      </c>
      <c r="F108" s="8" t="s">
        <v>12</v>
      </c>
      <c r="G108" s="10" t="s">
        <v>13</v>
      </c>
      <c r="H108" s="57" t="s">
        <v>14</v>
      </c>
      <c r="I108" s="57" t="s">
        <v>15</v>
      </c>
      <c r="J108" s="11" t="s">
        <v>16</v>
      </c>
      <c r="K108" s="12" t="s">
        <v>17</v>
      </c>
      <c r="L108" s="12" t="s">
        <v>18</v>
      </c>
      <c r="M108" s="301"/>
      <c r="N108" s="301"/>
      <c r="O108" s="298"/>
    </row>
    <row r="109" spans="1:15" ht="15.75" hidden="1" thickBot="1">
      <c r="A109" s="57">
        <v>1</v>
      </c>
      <c r="B109" s="13">
        <f>'[2]Prezentace-jun'!B65</f>
        <v>0</v>
      </c>
      <c r="C109" s="14">
        <f>'[2]Prezentace-jun'!C65</f>
        <v>0</v>
      </c>
      <c r="D109" s="57">
        <f>'[2]Prezentace-jun'!D65</f>
        <v>0</v>
      </c>
      <c r="E109" s="8">
        <f>'[2]Prezentace-jun'!E65</f>
        <v>0</v>
      </c>
      <c r="F109" s="8">
        <f>'[2]Prezentace-jun'!G65</f>
        <v>0</v>
      </c>
      <c r="G109" s="10">
        <f>'[2]Prezentace-jun'!F65</f>
        <v>0</v>
      </c>
      <c r="H109" s="57">
        <f>'[2]Prezentace-jun'!H65</f>
        <v>0</v>
      </c>
      <c r="I109" s="57">
        <f>'[2]Prezentace-jun'!I65</f>
        <v>0</v>
      </c>
      <c r="J109" s="57">
        <f>'[2]F2C-j'!U5</f>
        <v>0</v>
      </c>
      <c r="K109" s="57">
        <f>'[2]F2C-j'!U6</f>
        <v>0</v>
      </c>
      <c r="L109" s="57">
        <f>'[2]F2C-j'!U7</f>
        <v>0</v>
      </c>
      <c r="M109" s="16">
        <f>SUM('[2]F2C-j'!V5:V7)</f>
        <v>0</v>
      </c>
      <c r="N109" s="16">
        <f>M109+((SUM(J109:L109)-MIN(J109:L109))/2)</f>
        <v>0</v>
      </c>
      <c r="O109" s="57"/>
    </row>
    <row r="110" spans="1:15" ht="15.75" hidden="1" thickBot="1">
      <c r="A110" s="57">
        <v>2</v>
      </c>
      <c r="B110" s="13">
        <f>'[2]Prezentace-jun'!B66</f>
        <v>0</v>
      </c>
      <c r="C110" s="14">
        <f>'[2]Prezentace-jun'!C66</f>
        <v>0</v>
      </c>
      <c r="D110" s="57">
        <f>'[2]Prezentace-jun'!D66</f>
        <v>0</v>
      </c>
      <c r="E110" s="8">
        <f>'[2]Prezentace-jun'!E66</f>
        <v>0</v>
      </c>
      <c r="F110" s="8">
        <f>'[2]Prezentace-jun'!G66</f>
        <v>0</v>
      </c>
      <c r="G110" s="10">
        <f>'[2]Prezentace-jun'!F66</f>
        <v>0</v>
      </c>
      <c r="H110" s="57">
        <f>'[2]Prezentace-jun'!H66</f>
        <v>0</v>
      </c>
      <c r="I110" s="57">
        <f>'[2]Prezentace-jun'!I66</f>
        <v>0</v>
      </c>
      <c r="J110" s="57">
        <f>'[2]F2C-j'!U8</f>
        <v>0</v>
      </c>
      <c r="K110" s="57">
        <f>'[2]F2C-j'!U9</f>
        <v>0</v>
      </c>
      <c r="L110" s="57">
        <f>'[2]F2C-j'!U10</f>
        <v>0</v>
      </c>
      <c r="M110" s="16">
        <f>SUM('[2]F2C-j'!V8:V10)</f>
        <v>0</v>
      </c>
      <c r="N110" s="16">
        <f t="shared" ref="N110:N128" si="3">M110+((SUM(J110:L110)-MIN(J110:L110))/2)</f>
        <v>0</v>
      </c>
      <c r="O110" s="57"/>
    </row>
    <row r="111" spans="1:15" ht="15.75" hidden="1" thickBot="1">
      <c r="A111" s="57">
        <v>3</v>
      </c>
      <c r="B111" s="13">
        <f>'[2]Prezentace-jun'!B67</f>
        <v>0</v>
      </c>
      <c r="C111" s="14">
        <f>'[2]Prezentace-jun'!C67</f>
        <v>0</v>
      </c>
      <c r="D111" s="57">
        <f>'[2]Prezentace-jun'!D67</f>
        <v>0</v>
      </c>
      <c r="E111" s="8">
        <f>'[2]Prezentace-jun'!E67</f>
        <v>0</v>
      </c>
      <c r="F111" s="8">
        <f>'[2]Prezentace-jun'!G67</f>
        <v>0</v>
      </c>
      <c r="G111" s="10">
        <f>'[2]Prezentace-jun'!F67</f>
        <v>0</v>
      </c>
      <c r="H111" s="57">
        <f>'[2]Prezentace-jun'!H67</f>
        <v>0</v>
      </c>
      <c r="I111" s="57">
        <f>'[2]Prezentace-jun'!I67</f>
        <v>0</v>
      </c>
      <c r="J111" s="57">
        <f>'[2]F2C-j'!U11</f>
        <v>0</v>
      </c>
      <c r="K111" s="57">
        <f>'[2]F2C-j'!U12</f>
        <v>0</v>
      </c>
      <c r="L111" s="57">
        <f>'[2]F2C-j'!U13</f>
        <v>0</v>
      </c>
      <c r="M111" s="16">
        <f>SUM('[2]F2C-j'!V11:V13)</f>
        <v>0</v>
      </c>
      <c r="N111" s="16">
        <f t="shared" si="3"/>
        <v>0</v>
      </c>
      <c r="O111" s="57"/>
    </row>
    <row r="112" spans="1:15" ht="15.75" hidden="1" thickBot="1">
      <c r="A112" s="57">
        <v>4</v>
      </c>
      <c r="B112" s="13">
        <f>'[2]Prezentace-jun'!B68</f>
        <v>0</v>
      </c>
      <c r="C112" s="14">
        <f>'[2]Prezentace-jun'!C68</f>
        <v>0</v>
      </c>
      <c r="D112" s="57">
        <f>'[2]Prezentace-jun'!D68</f>
        <v>0</v>
      </c>
      <c r="E112" s="8">
        <f>'[2]Prezentace-jun'!E68</f>
        <v>0</v>
      </c>
      <c r="F112" s="8">
        <f>'[2]Prezentace-jun'!G68</f>
        <v>0</v>
      </c>
      <c r="G112" s="10">
        <f>'[2]Prezentace-jun'!F68</f>
        <v>0</v>
      </c>
      <c r="H112" s="57">
        <f>'[2]Prezentace-jun'!H68</f>
        <v>0</v>
      </c>
      <c r="I112" s="57">
        <f>'[2]Prezentace-jun'!I68</f>
        <v>0</v>
      </c>
      <c r="J112" s="57">
        <f>'[2]F2C-j'!U14</f>
        <v>0</v>
      </c>
      <c r="K112" s="57">
        <f>'[2]F2C-j'!U15</f>
        <v>0</v>
      </c>
      <c r="L112" s="57">
        <f>'[2]F2C-j'!U16</f>
        <v>0</v>
      </c>
      <c r="M112" s="16">
        <f>SUM('[2]F2C-j'!V14:V16)</f>
        <v>0</v>
      </c>
      <c r="N112" s="16">
        <f t="shared" si="3"/>
        <v>0</v>
      </c>
      <c r="O112" s="57"/>
    </row>
    <row r="113" spans="1:15" ht="15.75" hidden="1" thickBot="1">
      <c r="A113" s="57">
        <v>5</v>
      </c>
      <c r="B113" s="13">
        <f>'[2]Prezentace-jun'!B69</f>
        <v>0</v>
      </c>
      <c r="C113" s="14">
        <f>'[2]Prezentace-jun'!C69</f>
        <v>0</v>
      </c>
      <c r="D113" s="57">
        <f>'[2]Prezentace-jun'!D69</f>
        <v>0</v>
      </c>
      <c r="E113" s="8">
        <f>'[2]Prezentace-jun'!E69</f>
        <v>0</v>
      </c>
      <c r="F113" s="8">
        <f>'[2]Prezentace-jun'!G69</f>
        <v>0</v>
      </c>
      <c r="G113" s="10">
        <f>'[2]Prezentace-jun'!F69</f>
        <v>0</v>
      </c>
      <c r="H113" s="57">
        <f>'[2]Prezentace-jun'!H69</f>
        <v>0</v>
      </c>
      <c r="I113" s="57">
        <f>'[2]Prezentace-jun'!I69</f>
        <v>0</v>
      </c>
      <c r="J113" s="57">
        <f>'[2]F2C-j'!U17</f>
        <v>0</v>
      </c>
      <c r="K113" s="57">
        <f>'[2]F2C-j'!U18</f>
        <v>0</v>
      </c>
      <c r="L113" s="57">
        <f>'[2]F2C-j'!U19</f>
        <v>0</v>
      </c>
      <c r="M113" s="16">
        <f>SUM('[2]F2C-j'!V17:V19)</f>
        <v>0</v>
      </c>
      <c r="N113" s="16">
        <f t="shared" si="3"/>
        <v>0</v>
      </c>
      <c r="O113" s="57"/>
    </row>
    <row r="114" spans="1:15" ht="15.75" hidden="1" thickBot="1">
      <c r="A114" s="57">
        <v>6</v>
      </c>
      <c r="B114" s="13">
        <f>'[2]Prezentace-jun'!B70</f>
        <v>0</v>
      </c>
      <c r="C114" s="14">
        <f>'[2]Prezentace-jun'!C70</f>
        <v>0</v>
      </c>
      <c r="D114" s="57">
        <f>'[2]Prezentace-jun'!D70</f>
        <v>0</v>
      </c>
      <c r="E114" s="8">
        <f>'[2]Prezentace-jun'!E70</f>
        <v>0</v>
      </c>
      <c r="F114" s="8">
        <f>'[2]Prezentace-jun'!G70</f>
        <v>0</v>
      </c>
      <c r="G114" s="10">
        <f>'[2]Prezentace-jun'!F70</f>
        <v>0</v>
      </c>
      <c r="H114" s="57">
        <f>'[2]Prezentace-jun'!H70</f>
        <v>0</v>
      </c>
      <c r="I114" s="57">
        <f>'[2]Prezentace-jun'!I70</f>
        <v>0</v>
      </c>
      <c r="J114" s="57">
        <f>'[2]F2C-j'!U20</f>
        <v>0</v>
      </c>
      <c r="K114" s="57">
        <f>'[2]F2C-j'!U21</f>
        <v>0</v>
      </c>
      <c r="L114" s="57">
        <f>'[2]F2C-j'!U22</f>
        <v>0</v>
      </c>
      <c r="M114" s="16">
        <f>SUM('[2]F2C-j'!V20:V22)</f>
        <v>0</v>
      </c>
      <c r="N114" s="16">
        <f t="shared" si="3"/>
        <v>0</v>
      </c>
      <c r="O114" s="57"/>
    </row>
    <row r="115" spans="1:15" ht="15.75" hidden="1" thickBot="1">
      <c r="A115" s="57">
        <v>7</v>
      </c>
      <c r="B115" s="13">
        <f>'[2]Prezentace-jun'!B71</f>
        <v>0</v>
      </c>
      <c r="C115" s="14">
        <f>'[2]Prezentace-jun'!C71</f>
        <v>0</v>
      </c>
      <c r="D115" s="57">
        <f>'[2]Prezentace-jun'!D71</f>
        <v>0</v>
      </c>
      <c r="E115" s="8">
        <f>'[2]Prezentace-jun'!E71</f>
        <v>0</v>
      </c>
      <c r="F115" s="8">
        <f>'[2]Prezentace-jun'!G71</f>
        <v>0</v>
      </c>
      <c r="G115" s="10">
        <f>'[2]Prezentace-jun'!F71</f>
        <v>0</v>
      </c>
      <c r="H115" s="57">
        <f>'[2]Prezentace-jun'!H71</f>
        <v>0</v>
      </c>
      <c r="I115" s="57">
        <f>'[2]Prezentace-jun'!I71</f>
        <v>0</v>
      </c>
      <c r="J115" s="57">
        <f>'[2]F2C-j'!U23</f>
        <v>0</v>
      </c>
      <c r="K115" s="57">
        <f>'[2]F2C-j'!U24</f>
        <v>0</v>
      </c>
      <c r="L115" s="57">
        <f>'[2]F2C-j'!U25</f>
        <v>0</v>
      </c>
      <c r="M115" s="16">
        <f>SUM('[2]F2C-j'!V23:V25)</f>
        <v>0</v>
      </c>
      <c r="N115" s="16">
        <f t="shared" si="3"/>
        <v>0</v>
      </c>
      <c r="O115" s="57"/>
    </row>
    <row r="116" spans="1:15" ht="15.75" hidden="1" thickBot="1">
      <c r="A116" s="57">
        <v>8</v>
      </c>
      <c r="B116" s="13">
        <f>'[2]Prezentace-jun'!B72</f>
        <v>0</v>
      </c>
      <c r="C116" s="14">
        <f>'[2]Prezentace-jun'!C72</f>
        <v>0</v>
      </c>
      <c r="D116" s="57">
        <f>'[2]Prezentace-jun'!D72</f>
        <v>0</v>
      </c>
      <c r="E116" s="8">
        <f>'[2]Prezentace-jun'!E72</f>
        <v>0</v>
      </c>
      <c r="F116" s="8">
        <f>'[2]Prezentace-jun'!G72</f>
        <v>0</v>
      </c>
      <c r="G116" s="10">
        <f>'[2]Prezentace-jun'!F72</f>
        <v>0</v>
      </c>
      <c r="H116" s="57">
        <f>'[2]Prezentace-jun'!H72</f>
        <v>0</v>
      </c>
      <c r="I116" s="57">
        <f>'[2]Prezentace-jun'!I72</f>
        <v>0</v>
      </c>
      <c r="J116" s="57">
        <f>'[2]F2C-j'!U26</f>
        <v>0</v>
      </c>
      <c r="K116" s="57">
        <f>'[2]F2C-j'!U27</f>
        <v>0</v>
      </c>
      <c r="L116" s="57">
        <f>'[2]F2C-j'!U28</f>
        <v>0</v>
      </c>
      <c r="M116" s="16">
        <f>SUM('[2]F2C-j'!V26:V28)</f>
        <v>0</v>
      </c>
      <c r="N116" s="16">
        <f t="shared" si="3"/>
        <v>0</v>
      </c>
      <c r="O116" s="57"/>
    </row>
    <row r="117" spans="1:15" ht="15.75" hidden="1" thickBot="1">
      <c r="A117" s="57">
        <v>9</v>
      </c>
      <c r="B117" s="13">
        <f>'[2]Prezentace-jun'!B73</f>
        <v>0</v>
      </c>
      <c r="C117" s="14">
        <f>'[2]Prezentace-jun'!C73</f>
        <v>0</v>
      </c>
      <c r="D117" s="57">
        <f>'[2]Prezentace-jun'!D73</f>
        <v>0</v>
      </c>
      <c r="E117" s="8">
        <f>'[2]Prezentace-jun'!E73</f>
        <v>0</v>
      </c>
      <c r="F117" s="8">
        <f>'[2]Prezentace-jun'!G73</f>
        <v>0</v>
      </c>
      <c r="G117" s="10">
        <f>'[2]Prezentace-jun'!F73</f>
        <v>0</v>
      </c>
      <c r="H117" s="57">
        <f>'[2]Prezentace-jun'!H73</f>
        <v>0</v>
      </c>
      <c r="I117" s="57">
        <f>'[2]Prezentace-jun'!I73</f>
        <v>0</v>
      </c>
      <c r="J117" s="57">
        <f>'[2]F2C-j'!U39</f>
        <v>0</v>
      </c>
      <c r="K117" s="57">
        <f>'[2]F2C-j'!U40</f>
        <v>0</v>
      </c>
      <c r="L117" s="57">
        <f>'[2]F2C-j'!U41</f>
        <v>0</v>
      </c>
      <c r="M117" s="16">
        <f>SUM('[2]F2C-j'!V39:V41)</f>
        <v>0</v>
      </c>
      <c r="N117" s="16">
        <f t="shared" si="3"/>
        <v>0</v>
      </c>
      <c r="O117" s="57"/>
    </row>
    <row r="118" spans="1:15" ht="15.75" hidden="1" thickBot="1">
      <c r="A118" s="57">
        <v>10</v>
      </c>
      <c r="B118" s="13">
        <f>'[2]Prezentace-jun'!B74</f>
        <v>0</v>
      </c>
      <c r="C118" s="14">
        <f>'[2]Prezentace-jun'!C74</f>
        <v>0</v>
      </c>
      <c r="D118" s="57">
        <f>'[2]Prezentace-jun'!D74</f>
        <v>0</v>
      </c>
      <c r="E118" s="8">
        <f>'[2]Prezentace-jun'!E74</f>
        <v>0</v>
      </c>
      <c r="F118" s="8">
        <f>'[2]Prezentace-jun'!G74</f>
        <v>0</v>
      </c>
      <c r="G118" s="10">
        <f>'[2]Prezentace-jun'!F74</f>
        <v>0</v>
      </c>
      <c r="H118" s="57">
        <f>'[2]Prezentace-jun'!H74</f>
        <v>0</v>
      </c>
      <c r="I118" s="57">
        <f>'[2]Prezentace-jun'!I74</f>
        <v>0</v>
      </c>
      <c r="J118" s="57">
        <f>'[2]F2C-j'!U42</f>
        <v>0</v>
      </c>
      <c r="K118" s="57">
        <f>'[2]F2C-j'!U43</f>
        <v>0</v>
      </c>
      <c r="L118" s="57">
        <f>'[2]F2C-j'!U44</f>
        <v>0</v>
      </c>
      <c r="M118" s="16">
        <f>SUM('[2]F2C-j'!V42:V44)</f>
        <v>0</v>
      </c>
      <c r="N118" s="16">
        <f t="shared" si="3"/>
        <v>0</v>
      </c>
      <c r="O118" s="38"/>
    </row>
    <row r="119" spans="1:15" ht="15.75" hidden="1" thickBot="1">
      <c r="A119" s="39">
        <v>11</v>
      </c>
      <c r="B119" s="13">
        <f>'[2]Prezentace-jun'!B75</f>
        <v>0</v>
      </c>
      <c r="C119" s="14">
        <f>'[2]Prezentace-jun'!C75</f>
        <v>0</v>
      </c>
      <c r="D119" s="57">
        <f>'[2]Prezentace-jun'!D75</f>
        <v>0</v>
      </c>
      <c r="E119" s="8">
        <f>'[2]Prezentace-jun'!E75</f>
        <v>0</v>
      </c>
      <c r="F119" s="8">
        <f>'[2]Prezentace-jun'!G75</f>
        <v>0</v>
      </c>
      <c r="G119" s="10">
        <f>'[2]Prezentace-jun'!F75</f>
        <v>0</v>
      </c>
      <c r="H119" s="57">
        <f>'[2]Prezentace-jun'!H75</f>
        <v>0</v>
      </c>
      <c r="I119" s="57">
        <f>'[2]Prezentace-jun'!I75</f>
        <v>0</v>
      </c>
      <c r="J119" s="57">
        <f>'[2]F2C-j'!U45</f>
        <v>0</v>
      </c>
      <c r="K119" s="57">
        <f>'[2]F2C-j'!U46</f>
        <v>0</v>
      </c>
      <c r="L119" s="57">
        <f>'[2]F2C-j'!U47</f>
        <v>0</v>
      </c>
      <c r="M119" s="16">
        <f>SUM('[2]F2C-j'!V45:V47)</f>
        <v>0</v>
      </c>
      <c r="N119" s="16">
        <f t="shared" si="3"/>
        <v>0</v>
      </c>
      <c r="O119" s="41"/>
    </row>
    <row r="120" spans="1:15" ht="15.75" hidden="1" thickBot="1">
      <c r="A120" s="39">
        <v>12</v>
      </c>
      <c r="B120" s="13">
        <f>'[2]Prezentace-jun'!B76</f>
        <v>0</v>
      </c>
      <c r="C120" s="14">
        <f>'[2]Prezentace-jun'!C76</f>
        <v>0</v>
      </c>
      <c r="D120" s="57">
        <f>'[2]Prezentace-jun'!D76</f>
        <v>0</v>
      </c>
      <c r="E120" s="8">
        <f>'[2]Prezentace-jun'!E76</f>
        <v>0</v>
      </c>
      <c r="F120" s="8">
        <f>'[2]Prezentace-jun'!G76</f>
        <v>0</v>
      </c>
      <c r="G120" s="10">
        <f>'[2]Prezentace-jun'!F76</f>
        <v>0</v>
      </c>
      <c r="H120" s="57">
        <f>'[2]Prezentace-jun'!H76</f>
        <v>0</v>
      </c>
      <c r="I120" s="57">
        <f>'[2]Prezentace-jun'!I76</f>
        <v>0</v>
      </c>
      <c r="J120" s="57">
        <f>'[2]F2C-j'!U48</f>
        <v>0</v>
      </c>
      <c r="K120" s="57">
        <f>'[2]F2C-j'!U49</f>
        <v>0</v>
      </c>
      <c r="L120" s="57">
        <f>'[2]F2C-j'!U50</f>
        <v>0</v>
      </c>
      <c r="M120" s="16">
        <f>SUM('[2]F2C-j'!V48:V50)</f>
        <v>0</v>
      </c>
      <c r="N120" s="16">
        <f t="shared" si="3"/>
        <v>0</v>
      </c>
      <c r="O120" s="41"/>
    </row>
    <row r="121" spans="1:15" ht="15.75" hidden="1" thickBot="1">
      <c r="A121" s="39">
        <v>13</v>
      </c>
      <c r="B121" s="13">
        <f>'[2]Prezentace-jun'!B77</f>
        <v>0</v>
      </c>
      <c r="C121" s="14">
        <f>'[2]Prezentace-jun'!C77</f>
        <v>0</v>
      </c>
      <c r="D121" s="57">
        <f>'[2]Prezentace-jun'!D77</f>
        <v>0</v>
      </c>
      <c r="E121" s="8">
        <f>'[2]Prezentace-jun'!E77</f>
        <v>0</v>
      </c>
      <c r="F121" s="8">
        <f>'[2]Prezentace-jun'!G77</f>
        <v>0</v>
      </c>
      <c r="G121" s="10">
        <f>'[2]Prezentace-jun'!F77</f>
        <v>0</v>
      </c>
      <c r="H121" s="57">
        <f>'[2]Prezentace-jun'!H77</f>
        <v>0</v>
      </c>
      <c r="I121" s="57">
        <f>'[2]Prezentace-jun'!I77</f>
        <v>0</v>
      </c>
      <c r="J121" s="57">
        <f>'[2]F2C-j'!U51</f>
        <v>0</v>
      </c>
      <c r="K121" s="57">
        <f>'[2]F2C-j'!U52</f>
        <v>0</v>
      </c>
      <c r="L121" s="57">
        <f>'[2]F2C-j'!U53</f>
        <v>0</v>
      </c>
      <c r="M121" s="16">
        <f>SUM('[2]F2C-j'!V51:V53)</f>
        <v>0</v>
      </c>
      <c r="N121" s="16">
        <f t="shared" si="3"/>
        <v>0</v>
      </c>
      <c r="O121" s="41"/>
    </row>
    <row r="122" spans="1:15" ht="15.75" hidden="1" thickBot="1">
      <c r="A122" s="39">
        <v>14</v>
      </c>
      <c r="B122" s="13">
        <f>'[2]Prezentace-jun'!B78</f>
        <v>0</v>
      </c>
      <c r="C122" s="14">
        <f>'[2]Prezentace-jun'!C78</f>
        <v>0</v>
      </c>
      <c r="D122" s="57">
        <f>'[2]Prezentace-jun'!D78</f>
        <v>0</v>
      </c>
      <c r="E122" s="8">
        <f>'[2]Prezentace-jun'!E78</f>
        <v>0</v>
      </c>
      <c r="F122" s="8">
        <f>'[2]Prezentace-jun'!G78</f>
        <v>0</v>
      </c>
      <c r="G122" s="10">
        <f>'[2]Prezentace-jun'!F78</f>
        <v>0</v>
      </c>
      <c r="H122" s="57">
        <f>'[2]Prezentace-jun'!H78</f>
        <v>0</v>
      </c>
      <c r="I122" s="57">
        <f>'[2]Prezentace-jun'!I78</f>
        <v>0</v>
      </c>
      <c r="J122" s="57">
        <f>'[2]F2C-j'!U54</f>
        <v>0</v>
      </c>
      <c r="K122" s="57">
        <f>'[2]F2C-j'!U55</f>
        <v>0</v>
      </c>
      <c r="L122" s="57">
        <f>'[2]F2C-j'!U56</f>
        <v>0</v>
      </c>
      <c r="M122" s="16">
        <f>SUM('[2]F2C-j'!V54:V56)</f>
        <v>0</v>
      </c>
      <c r="N122" s="16">
        <f t="shared" si="3"/>
        <v>0</v>
      </c>
      <c r="O122" s="41"/>
    </row>
    <row r="123" spans="1:15" ht="15.75" hidden="1" thickBot="1">
      <c r="A123" s="39">
        <v>15</v>
      </c>
      <c r="B123" s="13">
        <f>'[2]Prezentace-jun'!B79</f>
        <v>0</v>
      </c>
      <c r="C123" s="14">
        <f>'[2]Prezentace-jun'!C79</f>
        <v>0</v>
      </c>
      <c r="D123" s="57">
        <f>'[2]Prezentace-jun'!D79</f>
        <v>0</v>
      </c>
      <c r="E123" s="8">
        <f>'[2]Prezentace-jun'!E79</f>
        <v>0</v>
      </c>
      <c r="F123" s="8">
        <f>'[2]Prezentace-jun'!G79</f>
        <v>0</v>
      </c>
      <c r="G123" s="10">
        <f>'[2]Prezentace-jun'!F79</f>
        <v>0</v>
      </c>
      <c r="H123" s="57">
        <f>'[2]Prezentace-jun'!H79</f>
        <v>0</v>
      </c>
      <c r="I123" s="57">
        <f>'[2]Prezentace-jun'!I79</f>
        <v>0</v>
      </c>
      <c r="J123" s="57">
        <f>'[2]F2C-j'!U57</f>
        <v>0</v>
      </c>
      <c r="K123" s="57">
        <f>'[2]F2C-j'!U58</f>
        <v>0</v>
      </c>
      <c r="L123" s="57">
        <f>'[2]F2C-j'!U59</f>
        <v>0</v>
      </c>
      <c r="M123" s="16">
        <f>SUM('[2]F2C-j'!V59:V579)</f>
        <v>0</v>
      </c>
      <c r="N123" s="16">
        <f t="shared" si="3"/>
        <v>0</v>
      </c>
      <c r="O123" s="41"/>
    </row>
    <row r="124" spans="1:15" ht="15.75" hidden="1" thickBot="1">
      <c r="A124" s="39">
        <v>16</v>
      </c>
      <c r="B124" s="13">
        <f>'[2]Prezentace-jun'!B80</f>
        <v>0</v>
      </c>
      <c r="C124" s="14">
        <f>'[2]Prezentace-jun'!C80</f>
        <v>0</v>
      </c>
      <c r="D124" s="57">
        <f>'[2]Prezentace-jun'!D80</f>
        <v>0</v>
      </c>
      <c r="E124" s="8">
        <f>'[2]Prezentace-jun'!E80</f>
        <v>0</v>
      </c>
      <c r="F124" s="8">
        <f>'[2]Prezentace-jun'!G80</f>
        <v>0</v>
      </c>
      <c r="G124" s="10">
        <f>'[2]Prezentace-jun'!F80</f>
        <v>0</v>
      </c>
      <c r="H124" s="57">
        <f>'[2]Prezentace-jun'!H80</f>
        <v>0</v>
      </c>
      <c r="I124" s="57">
        <f>'[2]Prezentace-jun'!I80</f>
        <v>0</v>
      </c>
      <c r="J124" s="57">
        <f>'[2]F2C-j'!U60</f>
        <v>0</v>
      </c>
      <c r="K124" s="57">
        <f>'[2]F2C-j'!U61</f>
        <v>0</v>
      </c>
      <c r="L124" s="57">
        <f>'[2]F2C-j'!U62</f>
        <v>0</v>
      </c>
      <c r="M124" s="16">
        <f>SUM('[2]F2C-j'!V60:V62)</f>
        <v>0</v>
      </c>
      <c r="N124" s="16">
        <f t="shared" si="3"/>
        <v>0</v>
      </c>
      <c r="O124" s="41"/>
    </row>
    <row r="125" spans="1:15" ht="15.75" hidden="1" thickBot="1">
      <c r="A125" s="39">
        <v>17</v>
      </c>
      <c r="B125" s="13">
        <f>'[2]Prezentace-jun'!B81</f>
        <v>0</v>
      </c>
      <c r="C125" s="14">
        <f>'[2]Prezentace-jun'!C81</f>
        <v>0</v>
      </c>
      <c r="D125" s="57">
        <f>'[2]Prezentace-jun'!D81</f>
        <v>0</v>
      </c>
      <c r="E125" s="8">
        <f>'[2]Prezentace-jun'!E81</f>
        <v>0</v>
      </c>
      <c r="F125" s="8">
        <f>'[2]Prezentace-jun'!G81</f>
        <v>0</v>
      </c>
      <c r="G125" s="10">
        <f>'[2]Prezentace-jun'!F81</f>
        <v>0</v>
      </c>
      <c r="H125" s="57">
        <f>'[2]Prezentace-jun'!H81</f>
        <v>0</v>
      </c>
      <c r="I125" s="57">
        <f>'[2]Prezentace-jun'!I81</f>
        <v>0</v>
      </c>
      <c r="J125" s="57">
        <f>'[2]F2C-j'!U73</f>
        <v>0</v>
      </c>
      <c r="K125" s="57">
        <f>'[2]F2C-j'!U74</f>
        <v>0</v>
      </c>
      <c r="L125" s="57">
        <f>'[2]F2C-j'!U75</f>
        <v>0</v>
      </c>
      <c r="M125" s="16">
        <f>SUM('[2]F2C-j'!V73:V75)</f>
        <v>0</v>
      </c>
      <c r="N125" s="16">
        <f t="shared" si="3"/>
        <v>0</v>
      </c>
      <c r="O125" s="41"/>
    </row>
    <row r="126" spans="1:15" ht="15.75" hidden="1" thickBot="1">
      <c r="A126" s="39">
        <v>18</v>
      </c>
      <c r="B126" s="13">
        <f>'[2]Prezentace-jun'!B82</f>
        <v>0</v>
      </c>
      <c r="C126" s="14">
        <f>'[2]Prezentace-jun'!C82</f>
        <v>0</v>
      </c>
      <c r="D126" s="57">
        <f>'[2]Prezentace-jun'!D82</f>
        <v>0</v>
      </c>
      <c r="E126" s="8">
        <f>'[2]Prezentace-jun'!E82</f>
        <v>0</v>
      </c>
      <c r="F126" s="8">
        <f>'[2]Prezentace-jun'!G82</f>
        <v>0</v>
      </c>
      <c r="G126" s="10">
        <f>'[2]Prezentace-jun'!F82</f>
        <v>0</v>
      </c>
      <c r="H126" s="57">
        <f>'[2]Prezentace-jun'!H82</f>
        <v>0</v>
      </c>
      <c r="I126" s="57">
        <f>'[2]Prezentace-jun'!I82</f>
        <v>0</v>
      </c>
      <c r="J126" s="57">
        <f>'[2]F2C-j'!U76</f>
        <v>0</v>
      </c>
      <c r="K126" s="57">
        <f>'[2]F2C-j'!U77</f>
        <v>0</v>
      </c>
      <c r="L126" s="57">
        <f>'[2]F2C-j'!U78</f>
        <v>0</v>
      </c>
      <c r="M126" s="16">
        <f>SUM('[2]F2C-j'!V76:V78)</f>
        <v>0</v>
      </c>
      <c r="N126" s="16">
        <f t="shared" si="3"/>
        <v>0</v>
      </c>
      <c r="O126" s="41"/>
    </row>
    <row r="127" spans="1:15" ht="15.75" hidden="1" thickBot="1">
      <c r="A127" s="39">
        <v>19</v>
      </c>
      <c r="B127" s="13">
        <f>'[2]Prezentace-jun'!B83</f>
        <v>0</v>
      </c>
      <c r="C127" s="14">
        <f>'[2]Prezentace-jun'!C83</f>
        <v>0</v>
      </c>
      <c r="D127" s="57">
        <f>'[2]Prezentace-jun'!D83</f>
        <v>0</v>
      </c>
      <c r="E127" s="8">
        <f>'[2]Prezentace-jun'!E83</f>
        <v>0</v>
      </c>
      <c r="F127" s="8">
        <f>'[2]Prezentace-jun'!G83</f>
        <v>0</v>
      </c>
      <c r="G127" s="10">
        <f>'[2]Prezentace-jun'!F83</f>
        <v>0</v>
      </c>
      <c r="H127" s="57">
        <f>'[2]Prezentace-jun'!H83</f>
        <v>0</v>
      </c>
      <c r="I127" s="57">
        <f>'[2]Prezentace-jun'!I83</f>
        <v>0</v>
      </c>
      <c r="J127" s="57">
        <f>'[2]F2C-j'!U79</f>
        <v>0</v>
      </c>
      <c r="K127" s="57">
        <f>'[2]F2C-j'!U80</f>
        <v>0</v>
      </c>
      <c r="L127" s="57">
        <f>'[2]F2C-j'!U81</f>
        <v>0</v>
      </c>
      <c r="M127" s="16">
        <f>SUM('[2]F2C-j'!V79:V81)</f>
        <v>0</v>
      </c>
      <c r="N127" s="16">
        <f t="shared" si="3"/>
        <v>0</v>
      </c>
      <c r="O127" s="41"/>
    </row>
    <row r="128" spans="1:15" ht="15.75" hidden="1" thickBot="1">
      <c r="A128" s="39">
        <v>20</v>
      </c>
      <c r="B128" s="13">
        <f>'[2]Prezentace-jun'!B84</f>
        <v>0</v>
      </c>
      <c r="C128" s="14">
        <f>'[2]Prezentace-jun'!C84</f>
        <v>0</v>
      </c>
      <c r="D128" s="57">
        <f>'[2]Prezentace-jun'!D84</f>
        <v>0</v>
      </c>
      <c r="E128" s="8">
        <f>'[2]Prezentace-jun'!E84</f>
        <v>0</v>
      </c>
      <c r="F128" s="8">
        <f>'[2]Prezentace-jun'!G84</f>
        <v>0</v>
      </c>
      <c r="G128" s="10">
        <f>'[2]Prezentace-jun'!F84</f>
        <v>0</v>
      </c>
      <c r="H128" s="57">
        <f>'[2]Prezentace-jun'!H84</f>
        <v>0</v>
      </c>
      <c r="I128" s="57">
        <f>'[2]Prezentace-jun'!I84</f>
        <v>0</v>
      </c>
      <c r="J128" s="57">
        <f>'[2]F2C-j'!U82</f>
        <v>0</v>
      </c>
      <c r="K128" s="57">
        <f>'[2]F2C-j'!U83</f>
        <v>0</v>
      </c>
      <c r="L128" s="57">
        <f>'[2]F2C-j'!U84</f>
        <v>0</v>
      </c>
      <c r="M128" s="16">
        <f>SUM('[2]F2C-j'!V82:V84)</f>
        <v>0</v>
      </c>
      <c r="N128" s="16">
        <f t="shared" si="3"/>
        <v>0</v>
      </c>
      <c r="O128" s="41"/>
    </row>
    <row r="129" spans="1:15" hidden="1">
      <c r="B129" s="1"/>
      <c r="C129" s="1"/>
      <c r="D129" s="2"/>
      <c r="E129" s="1"/>
      <c r="F129" s="1"/>
      <c r="G129" s="6"/>
      <c r="L129" s="3"/>
      <c r="M129" s="4"/>
      <c r="N129" s="5"/>
    </row>
    <row r="130" spans="1:15" hidden="1">
      <c r="B130" s="1"/>
      <c r="C130" s="1"/>
      <c r="D130" s="2"/>
      <c r="E130" s="1"/>
      <c r="F130" s="1"/>
      <c r="G130" s="6"/>
      <c r="L130" s="3"/>
      <c r="M130" s="4"/>
      <c r="N130" s="5"/>
    </row>
    <row r="131" spans="1:15" hidden="1">
      <c r="A131" s="7" t="s">
        <v>163</v>
      </c>
      <c r="B131" s="1"/>
      <c r="C131" s="1"/>
      <c r="D131" s="2"/>
      <c r="E131" s="1"/>
      <c r="F131" s="1"/>
      <c r="G131" s="6"/>
      <c r="L131" s="3"/>
      <c r="M131" s="4"/>
      <c r="N131" s="5"/>
    </row>
    <row r="132" spans="1:15" ht="15.75" hidden="1" thickBot="1">
      <c r="A132" s="298" t="s">
        <v>1</v>
      </c>
      <c r="B132" s="300" t="s">
        <v>2</v>
      </c>
      <c r="C132" s="300"/>
      <c r="D132" s="300"/>
      <c r="E132" s="300"/>
      <c r="F132" s="300" t="s">
        <v>3</v>
      </c>
      <c r="G132" s="300"/>
      <c r="H132" s="300"/>
      <c r="I132" s="300"/>
      <c r="J132" s="300" t="s">
        <v>4</v>
      </c>
      <c r="K132" s="300"/>
      <c r="L132" s="300"/>
      <c r="M132" s="301" t="s">
        <v>5</v>
      </c>
      <c r="N132" s="301" t="s">
        <v>6</v>
      </c>
      <c r="O132" s="298" t="s">
        <v>7</v>
      </c>
    </row>
    <row r="133" spans="1:15" ht="15.75" hidden="1" thickBot="1">
      <c r="A133" s="298"/>
      <c r="B133" s="8" t="s">
        <v>8</v>
      </c>
      <c r="C133" s="8" t="s">
        <v>9</v>
      </c>
      <c r="D133" s="57" t="s">
        <v>10</v>
      </c>
      <c r="E133" s="8" t="s">
        <v>11</v>
      </c>
      <c r="F133" s="8" t="s">
        <v>12</v>
      </c>
      <c r="G133" s="10" t="s">
        <v>13</v>
      </c>
      <c r="H133" s="57" t="s">
        <v>14</v>
      </c>
      <c r="I133" s="57" t="s">
        <v>15</v>
      </c>
      <c r="J133" s="11" t="s">
        <v>16</v>
      </c>
      <c r="K133" s="12" t="s">
        <v>17</v>
      </c>
      <c r="L133" s="12" t="s">
        <v>18</v>
      </c>
      <c r="M133" s="301"/>
      <c r="N133" s="301"/>
      <c r="O133" s="298"/>
    </row>
    <row r="134" spans="1:15" ht="15.75" hidden="1" thickBot="1">
      <c r="A134" s="57">
        <v>1</v>
      </c>
      <c r="B134" s="13" t="str">
        <f>'[2]Prezentace-sen'!B67</f>
        <v>LINHART</v>
      </c>
      <c r="C134" s="14" t="str">
        <f>'[2]Prezentace-sen'!C67</f>
        <v>Jiří</v>
      </c>
      <c r="D134" s="57">
        <f>'[2]Prezentace-jun'!D65</f>
        <v>0</v>
      </c>
      <c r="E134" s="8" t="str">
        <f>'[2]Prezentace-sen'!E67</f>
        <v>KLoM Náchod</v>
      </c>
      <c r="F134" s="8" t="str">
        <f>'[2]Prezentace-sen'!G67</f>
        <v>SCHARNHORST</v>
      </c>
      <c r="G134" s="10" t="str">
        <f>'[2]Prezentace-sen'!F67</f>
        <v>1:100</v>
      </c>
      <c r="H134" s="57">
        <f>'[2]Prezentace-sen'!H67</f>
        <v>500</v>
      </c>
      <c r="I134" s="57">
        <f>'[2]Prezentace-sen'!I67</f>
        <v>2.4</v>
      </c>
      <c r="J134" s="57">
        <f>'[2]F2C-s'!U5</f>
        <v>0</v>
      </c>
      <c r="K134" s="57">
        <f>'[2]F2C-s'!U6</f>
        <v>0</v>
      </c>
      <c r="L134" s="57">
        <f>'[2]F2C-s'!U7</f>
        <v>0</v>
      </c>
      <c r="M134" s="16">
        <f>SUM('[2]F2C-s'!V5:V7)</f>
        <v>0</v>
      </c>
      <c r="N134" s="16">
        <f>M134+((SUM(J134:L134)-MIN(J134:L134))/2)</f>
        <v>0</v>
      </c>
      <c r="O134" s="57"/>
    </row>
    <row r="135" spans="1:15" ht="15.75" hidden="1" thickBot="1">
      <c r="A135" s="57">
        <v>2</v>
      </c>
      <c r="B135" s="13" t="str">
        <f>'[2]Prezentace-sen'!B68</f>
        <v>CERHA</v>
      </c>
      <c r="C135" s="14" t="str">
        <f>'[2]Prezentace-sen'!C68</f>
        <v>Tomáš</v>
      </c>
      <c r="D135" s="57">
        <f>'[2]Prezentace-jun'!D66</f>
        <v>0</v>
      </c>
      <c r="E135" s="8" t="str">
        <f>'[2]Prezentace-sen'!E68</f>
        <v>Brandýs n.L.</v>
      </c>
      <c r="F135" s="8" t="str">
        <f>'[2]Prezentace-sen'!G68</f>
        <v>NACHI</v>
      </c>
      <c r="G135" s="10" t="str">
        <f>'[2]Prezentace-sen'!F68</f>
        <v>1:100</v>
      </c>
      <c r="H135" s="57">
        <f>'[2]Prezentace-sen'!H68</f>
        <v>407</v>
      </c>
      <c r="I135" s="57">
        <f>'[2]Prezentace-sen'!I68</f>
        <v>2.4</v>
      </c>
      <c r="J135" s="57">
        <f>'[2]F2C-s'!U8</f>
        <v>0</v>
      </c>
      <c r="K135" s="57">
        <f>'[2]F2C-s'!U9</f>
        <v>0</v>
      </c>
      <c r="L135" s="57">
        <f>'[2]F2C-s'!U10</f>
        <v>0</v>
      </c>
      <c r="M135" s="16">
        <f>SUM('[2]F2C-s'!V8:V10)</f>
        <v>0</v>
      </c>
      <c r="N135" s="16">
        <f t="shared" ref="N135:N153" si="4">M135+((SUM(J135:L135)-MIN(J135:L135))/2)</f>
        <v>0</v>
      </c>
      <c r="O135" s="57"/>
    </row>
    <row r="136" spans="1:15" ht="15.75" hidden="1" thickBot="1">
      <c r="A136" s="57">
        <v>3</v>
      </c>
      <c r="B136" s="13" t="str">
        <f>'[2]Prezentace-sen'!B69</f>
        <v>KARPATSKÝ</v>
      </c>
      <c r="C136" s="14" t="str">
        <f>'[2]Prezentace-sen'!C69</f>
        <v>Martin</v>
      </c>
      <c r="D136" s="57">
        <f>'[2]Prezentace-jun'!D67</f>
        <v>0</v>
      </c>
      <c r="E136" s="8" t="str">
        <f>'[2]Prezentace-sen'!E69</f>
        <v>Barrakuda  Nová Ves</v>
      </c>
      <c r="F136" s="8" t="str">
        <f>'[2]Prezentace-sen'!G69</f>
        <v>DANKER</v>
      </c>
      <c r="G136" s="10">
        <f>'[2]Prezentace-sen'!F69</f>
        <v>0</v>
      </c>
      <c r="H136" s="57">
        <f>'[2]Prezentace-sen'!H69</f>
        <v>0</v>
      </c>
      <c r="I136" s="57">
        <f>'[2]Prezentace-sen'!I69</f>
        <v>53</v>
      </c>
      <c r="J136" s="57">
        <f>'[2]F2C-s'!U11</f>
        <v>0</v>
      </c>
      <c r="K136" s="57">
        <f>'[2]F2C-s'!U12</f>
        <v>0</v>
      </c>
      <c r="L136" s="57">
        <f>'[2]F2C-s'!U13</f>
        <v>0</v>
      </c>
      <c r="M136" s="16">
        <f>SUM('[2]F2C-s'!V11:V13)</f>
        <v>0</v>
      </c>
      <c r="N136" s="16">
        <f t="shared" si="4"/>
        <v>0</v>
      </c>
      <c r="O136" s="57"/>
    </row>
    <row r="137" spans="1:15" ht="15.75" hidden="1" thickBot="1">
      <c r="A137" s="57">
        <v>4</v>
      </c>
      <c r="B137" s="13">
        <f>'[2]Prezentace-sen'!B70</f>
        <v>0</v>
      </c>
      <c r="C137" s="14">
        <f>'[2]Prezentace-sen'!C70</f>
        <v>0</v>
      </c>
      <c r="D137" s="57">
        <f>'[2]Prezentace-jun'!D68</f>
        <v>0</v>
      </c>
      <c r="E137" s="8">
        <f>'[2]Prezentace-sen'!E70</f>
        <v>0</v>
      </c>
      <c r="F137" s="8">
        <f>'[2]Prezentace-sen'!G70</f>
        <v>0</v>
      </c>
      <c r="G137" s="10">
        <f>'[2]Prezentace-sen'!F70</f>
        <v>0</v>
      </c>
      <c r="H137" s="57">
        <f>'[2]Prezentace-sen'!H70</f>
        <v>0</v>
      </c>
      <c r="I137" s="57">
        <f>'[2]Prezentace-sen'!I70</f>
        <v>0</v>
      </c>
      <c r="J137" s="57">
        <f>'[2]F2C-s'!U14</f>
        <v>0</v>
      </c>
      <c r="K137" s="57">
        <f>'[2]F2C-s'!U15</f>
        <v>0</v>
      </c>
      <c r="L137" s="57">
        <f>'[2]F2C-s'!U16</f>
        <v>0</v>
      </c>
      <c r="M137" s="16">
        <f>SUM('[2]F2C-s'!V14:V16)</f>
        <v>0</v>
      </c>
      <c r="N137" s="16">
        <f t="shared" si="4"/>
        <v>0</v>
      </c>
      <c r="O137" s="57"/>
    </row>
    <row r="138" spans="1:15" ht="15.75" hidden="1" thickBot="1">
      <c r="A138" s="57">
        <v>5</v>
      </c>
      <c r="B138" s="13">
        <f>'[2]Prezentace-sen'!B71</f>
        <v>0</v>
      </c>
      <c r="C138" s="14">
        <f>'[2]Prezentace-sen'!C71</f>
        <v>0</v>
      </c>
      <c r="D138" s="57">
        <f>'[2]Prezentace-jun'!D69</f>
        <v>0</v>
      </c>
      <c r="E138" s="8">
        <f>'[2]Prezentace-sen'!E71</f>
        <v>0</v>
      </c>
      <c r="F138" s="8">
        <f>'[2]Prezentace-sen'!G71</f>
        <v>0</v>
      </c>
      <c r="G138" s="10">
        <f>'[2]Prezentace-sen'!F71</f>
        <v>0</v>
      </c>
      <c r="H138" s="57">
        <f>'[2]Prezentace-sen'!H71</f>
        <v>0</v>
      </c>
      <c r="I138" s="57">
        <f>'[2]Prezentace-sen'!I71</f>
        <v>0</v>
      </c>
      <c r="J138" s="57">
        <f>'[2]F2C-s'!U17</f>
        <v>0</v>
      </c>
      <c r="K138" s="57">
        <f>'[2]F2C-s'!U18</f>
        <v>0</v>
      </c>
      <c r="L138" s="57">
        <f>'[2]F2C-s'!U19</f>
        <v>0</v>
      </c>
      <c r="M138" s="16">
        <f>SUM('[2]F2C-s'!V17:V19)</f>
        <v>0</v>
      </c>
      <c r="N138" s="16">
        <f t="shared" si="4"/>
        <v>0</v>
      </c>
      <c r="O138" s="57"/>
    </row>
    <row r="139" spans="1:15" ht="15.75" hidden="1" thickBot="1">
      <c r="A139" s="57">
        <v>6</v>
      </c>
      <c r="B139" s="13">
        <f>'[2]Prezentace-sen'!B72</f>
        <v>0</v>
      </c>
      <c r="C139" s="14">
        <f>'[2]Prezentace-sen'!C72</f>
        <v>0</v>
      </c>
      <c r="D139" s="57">
        <f>'[2]Prezentace-jun'!D70</f>
        <v>0</v>
      </c>
      <c r="E139" s="8">
        <f>'[2]Prezentace-sen'!E72</f>
        <v>0</v>
      </c>
      <c r="F139" s="8">
        <f>'[2]Prezentace-sen'!G72</f>
        <v>0</v>
      </c>
      <c r="G139" s="10">
        <f>'[2]Prezentace-sen'!F72</f>
        <v>0</v>
      </c>
      <c r="H139" s="57">
        <f>'[2]Prezentace-sen'!H72</f>
        <v>0</v>
      </c>
      <c r="I139" s="57">
        <f>'[2]Prezentace-sen'!I72</f>
        <v>0</v>
      </c>
      <c r="J139" s="57">
        <f>'[2]F2C-s'!U20</f>
        <v>0</v>
      </c>
      <c r="K139" s="57">
        <f>'[2]F2C-s'!U21</f>
        <v>0</v>
      </c>
      <c r="L139" s="57">
        <f>'[2]F2C-s'!U22</f>
        <v>0</v>
      </c>
      <c r="M139" s="16">
        <f>SUM('[2]F2C-s'!V20:V22)</f>
        <v>0</v>
      </c>
      <c r="N139" s="16">
        <f t="shared" si="4"/>
        <v>0</v>
      </c>
      <c r="O139" s="57"/>
    </row>
    <row r="140" spans="1:15" ht="15.75" hidden="1" thickBot="1">
      <c r="A140" s="57">
        <v>7</v>
      </c>
      <c r="B140" s="13">
        <f>'[2]Prezentace-sen'!B73</f>
        <v>0</v>
      </c>
      <c r="C140" s="14">
        <f>'[2]Prezentace-sen'!C73</f>
        <v>0</v>
      </c>
      <c r="D140" s="57">
        <f>'[2]Prezentace-jun'!D71</f>
        <v>0</v>
      </c>
      <c r="E140" s="8">
        <f>'[2]Prezentace-sen'!E73</f>
        <v>0</v>
      </c>
      <c r="F140" s="8">
        <f>'[2]Prezentace-sen'!G73</f>
        <v>0</v>
      </c>
      <c r="G140" s="10">
        <f>'[2]Prezentace-sen'!F73</f>
        <v>0</v>
      </c>
      <c r="H140" s="57">
        <f>'[2]Prezentace-sen'!H73</f>
        <v>0</v>
      </c>
      <c r="I140" s="57">
        <f>'[2]Prezentace-sen'!I73</f>
        <v>0</v>
      </c>
      <c r="J140" s="57">
        <f>'[2]F2C-s'!U23</f>
        <v>0</v>
      </c>
      <c r="K140" s="57">
        <f>'[2]F2C-s'!U24</f>
        <v>0</v>
      </c>
      <c r="L140" s="57">
        <f>'[2]F2C-s'!U25</f>
        <v>0</v>
      </c>
      <c r="M140" s="16">
        <f>SUM('[2]F2C-s'!V23:V25)</f>
        <v>0</v>
      </c>
      <c r="N140" s="16">
        <f t="shared" si="4"/>
        <v>0</v>
      </c>
      <c r="O140" s="57"/>
    </row>
    <row r="141" spans="1:15" ht="15.75" hidden="1" thickBot="1">
      <c r="A141" s="57">
        <v>8</v>
      </c>
      <c r="B141" s="13">
        <f>'[2]Prezentace-sen'!B74</f>
        <v>0</v>
      </c>
      <c r="C141" s="14">
        <f>'[2]Prezentace-sen'!C74</f>
        <v>0</v>
      </c>
      <c r="D141" s="57">
        <f>'[2]Prezentace-jun'!D72</f>
        <v>0</v>
      </c>
      <c r="E141" s="8">
        <f>'[2]Prezentace-sen'!E74</f>
        <v>0</v>
      </c>
      <c r="F141" s="8">
        <f>'[2]Prezentace-sen'!G74</f>
        <v>0</v>
      </c>
      <c r="G141" s="10">
        <f>'[2]Prezentace-sen'!F74</f>
        <v>0</v>
      </c>
      <c r="H141" s="57">
        <f>'[2]Prezentace-sen'!H74</f>
        <v>0</v>
      </c>
      <c r="I141" s="57">
        <f>'[2]Prezentace-sen'!I74</f>
        <v>0</v>
      </c>
      <c r="J141" s="57">
        <f>'[2]F2C-s'!U26</f>
        <v>0</v>
      </c>
      <c r="K141" s="57">
        <f>'[2]F2C-s'!U27</f>
        <v>0</v>
      </c>
      <c r="L141" s="57">
        <f>'[2]F2C-s'!U28</f>
        <v>0</v>
      </c>
      <c r="M141" s="16">
        <f>SUM('[2]F2C-s'!V26:V28)</f>
        <v>0</v>
      </c>
      <c r="N141" s="16">
        <f t="shared" si="4"/>
        <v>0</v>
      </c>
      <c r="O141" s="57"/>
    </row>
    <row r="142" spans="1:15" ht="15.75" hidden="1" thickBot="1">
      <c r="A142" s="57">
        <v>9</v>
      </c>
      <c r="B142" s="13">
        <f>'[2]Prezentace-sen'!B75</f>
        <v>0</v>
      </c>
      <c r="C142" s="14">
        <f>'[2]Prezentace-sen'!C75</f>
        <v>0</v>
      </c>
      <c r="D142" s="57">
        <f>'[2]Prezentace-jun'!D73</f>
        <v>0</v>
      </c>
      <c r="E142" s="8">
        <f>'[2]Prezentace-sen'!E75</f>
        <v>0</v>
      </c>
      <c r="F142" s="8">
        <f>'[2]Prezentace-sen'!G75</f>
        <v>0</v>
      </c>
      <c r="G142" s="10">
        <f>'[2]Prezentace-sen'!F75</f>
        <v>0</v>
      </c>
      <c r="H142" s="57">
        <f>'[2]Prezentace-sen'!H75</f>
        <v>0</v>
      </c>
      <c r="I142" s="57">
        <f>'[2]Prezentace-sen'!I75</f>
        <v>0</v>
      </c>
      <c r="J142" s="57">
        <f>'[2]F2C-s'!U39</f>
        <v>0</v>
      </c>
      <c r="K142" s="57">
        <f>'[2]F2C-s'!U40</f>
        <v>0</v>
      </c>
      <c r="L142" s="57">
        <f>'[2]F2C-s'!U41</f>
        <v>0</v>
      </c>
      <c r="M142" s="16">
        <f>SUM('[2]F2C-s'!V39:V41)</f>
        <v>0</v>
      </c>
      <c r="N142" s="16">
        <f t="shared" si="4"/>
        <v>0</v>
      </c>
      <c r="O142" s="57"/>
    </row>
    <row r="143" spans="1:15" ht="15.75" hidden="1" thickBot="1">
      <c r="A143" s="57">
        <v>10</v>
      </c>
      <c r="B143" s="13">
        <f>'[2]Prezentace-sen'!B76</f>
        <v>0</v>
      </c>
      <c r="C143" s="14">
        <f>'[2]Prezentace-sen'!C76</f>
        <v>0</v>
      </c>
      <c r="D143" s="57">
        <f>'[2]Prezentace-jun'!D74</f>
        <v>0</v>
      </c>
      <c r="E143" s="8">
        <f>'[2]Prezentace-sen'!E76</f>
        <v>0</v>
      </c>
      <c r="F143" s="8">
        <f>'[2]Prezentace-sen'!G76</f>
        <v>0</v>
      </c>
      <c r="G143" s="10">
        <f>'[2]Prezentace-sen'!F76</f>
        <v>0</v>
      </c>
      <c r="H143" s="57">
        <f>'[2]Prezentace-sen'!H76</f>
        <v>0</v>
      </c>
      <c r="I143" s="57">
        <f>'[2]Prezentace-sen'!I76</f>
        <v>0</v>
      </c>
      <c r="J143" s="57">
        <f>'[2]F2C-s'!U42</f>
        <v>0</v>
      </c>
      <c r="K143" s="57">
        <f>'[2]F2C-s'!U43</f>
        <v>0</v>
      </c>
      <c r="L143" s="57">
        <f>'[2]F2C-s'!U44</f>
        <v>0</v>
      </c>
      <c r="M143" s="16">
        <f>SUM('[2]F2C-s'!V42:V44)</f>
        <v>0</v>
      </c>
      <c r="N143" s="16">
        <f t="shared" si="4"/>
        <v>0</v>
      </c>
      <c r="O143" s="38"/>
    </row>
    <row r="144" spans="1:15" ht="15.75" hidden="1" thickBot="1">
      <c r="A144" s="39">
        <v>11</v>
      </c>
      <c r="B144" s="13">
        <f>'[2]Prezentace-sen'!B77</f>
        <v>0</v>
      </c>
      <c r="C144" s="14">
        <f>'[2]Prezentace-sen'!C77</f>
        <v>0</v>
      </c>
      <c r="D144" s="57">
        <f>'[2]Prezentace-jun'!D75</f>
        <v>0</v>
      </c>
      <c r="E144" s="8">
        <f>'[2]Prezentace-sen'!E77</f>
        <v>0</v>
      </c>
      <c r="F144" s="8">
        <f>'[2]Prezentace-sen'!G77</f>
        <v>0</v>
      </c>
      <c r="G144" s="10">
        <f>'[2]Prezentace-sen'!F77</f>
        <v>0</v>
      </c>
      <c r="H144" s="57">
        <f>'[2]Prezentace-sen'!H77</f>
        <v>0</v>
      </c>
      <c r="I144" s="57">
        <f>'[2]Prezentace-sen'!I77</f>
        <v>0</v>
      </c>
      <c r="J144" s="57">
        <f>'[2]F2C-s'!U45</f>
        <v>0</v>
      </c>
      <c r="K144" s="57">
        <f>'[2]F2C-s'!U46</f>
        <v>0</v>
      </c>
      <c r="L144" s="57">
        <f>'[2]F2C-s'!U47</f>
        <v>0</v>
      </c>
      <c r="M144" s="16">
        <f>SUM('[2]F2C-s'!V45:V47)</f>
        <v>0</v>
      </c>
      <c r="N144" s="16">
        <f t="shared" si="4"/>
        <v>0</v>
      </c>
      <c r="O144" s="41"/>
    </row>
    <row r="145" spans="1:15" ht="15.75" hidden="1" thickBot="1">
      <c r="A145" s="39">
        <v>12</v>
      </c>
      <c r="B145" s="13">
        <f>'[2]Prezentace-sen'!B78</f>
        <v>0</v>
      </c>
      <c r="C145" s="14">
        <f>'[2]Prezentace-sen'!C78</f>
        <v>0</v>
      </c>
      <c r="D145" s="57">
        <f>'[2]Prezentace-jun'!D76</f>
        <v>0</v>
      </c>
      <c r="E145" s="8">
        <f>'[2]Prezentace-sen'!E78</f>
        <v>0</v>
      </c>
      <c r="F145" s="8">
        <f>'[2]Prezentace-sen'!G78</f>
        <v>0</v>
      </c>
      <c r="G145" s="10">
        <f>'[2]Prezentace-sen'!F78</f>
        <v>0</v>
      </c>
      <c r="H145" s="57">
        <f>'[2]Prezentace-sen'!H78</f>
        <v>0</v>
      </c>
      <c r="I145" s="57">
        <f>'[2]Prezentace-sen'!I78</f>
        <v>0</v>
      </c>
      <c r="J145" s="57">
        <f>'[2]F2C-s'!U48</f>
        <v>0</v>
      </c>
      <c r="K145" s="57">
        <f>'[2]F2C-s'!U49</f>
        <v>0</v>
      </c>
      <c r="L145" s="57">
        <f>'[2]F2C-s'!U50</f>
        <v>0</v>
      </c>
      <c r="M145" s="16">
        <f>SUM('[2]F2C-s'!V48:V50)</f>
        <v>0</v>
      </c>
      <c r="N145" s="16">
        <f t="shared" si="4"/>
        <v>0</v>
      </c>
      <c r="O145" s="41"/>
    </row>
    <row r="146" spans="1:15" ht="15.75" hidden="1" thickBot="1">
      <c r="A146" s="39">
        <v>13</v>
      </c>
      <c r="B146" s="13">
        <f>'[2]Prezentace-sen'!B79</f>
        <v>0</v>
      </c>
      <c r="C146" s="14">
        <f>'[2]Prezentace-sen'!C79</f>
        <v>0</v>
      </c>
      <c r="D146" s="57">
        <f>'[2]Prezentace-jun'!D77</f>
        <v>0</v>
      </c>
      <c r="E146" s="8">
        <f>'[2]Prezentace-sen'!E79</f>
        <v>0</v>
      </c>
      <c r="F146" s="8">
        <f>'[2]Prezentace-sen'!G79</f>
        <v>0</v>
      </c>
      <c r="G146" s="10">
        <f>'[2]Prezentace-sen'!F79</f>
        <v>0</v>
      </c>
      <c r="H146" s="57">
        <f>'[2]Prezentace-sen'!H79</f>
        <v>0</v>
      </c>
      <c r="I146" s="57">
        <f>'[2]Prezentace-sen'!I79</f>
        <v>0</v>
      </c>
      <c r="J146" s="57">
        <f>'[2]F2C-s'!U51</f>
        <v>0</v>
      </c>
      <c r="K146" s="57">
        <f>'[2]F2C-s'!U52</f>
        <v>0</v>
      </c>
      <c r="L146" s="57">
        <f>'[2]F2C-s'!U53</f>
        <v>0</v>
      </c>
      <c r="M146" s="16">
        <f>SUM('[2]F2C-s'!V51:V53)</f>
        <v>0</v>
      </c>
      <c r="N146" s="16">
        <f t="shared" si="4"/>
        <v>0</v>
      </c>
      <c r="O146" s="41"/>
    </row>
    <row r="147" spans="1:15" ht="15.75" hidden="1" thickBot="1">
      <c r="A147" s="39">
        <v>14</v>
      </c>
      <c r="B147" s="13">
        <f>'[2]Prezentace-sen'!B80</f>
        <v>0</v>
      </c>
      <c r="C147" s="14">
        <f>'[2]Prezentace-sen'!C80</f>
        <v>0</v>
      </c>
      <c r="D147" s="57">
        <f>'[2]Prezentace-jun'!D78</f>
        <v>0</v>
      </c>
      <c r="E147" s="8">
        <f>'[2]Prezentace-sen'!E80</f>
        <v>0</v>
      </c>
      <c r="F147" s="8">
        <f>'[2]Prezentace-sen'!G80</f>
        <v>0</v>
      </c>
      <c r="G147" s="10">
        <f>'[2]Prezentace-sen'!F80</f>
        <v>0</v>
      </c>
      <c r="H147" s="57">
        <f>'[2]Prezentace-sen'!H80</f>
        <v>0</v>
      </c>
      <c r="I147" s="57">
        <f>'[2]Prezentace-sen'!I80</f>
        <v>0</v>
      </c>
      <c r="J147" s="57">
        <f>'[2]F2C-s'!U54</f>
        <v>0</v>
      </c>
      <c r="K147" s="57">
        <f>'[2]F2C-s'!U55</f>
        <v>0</v>
      </c>
      <c r="L147" s="57">
        <f>'[2]F2C-s'!U56</f>
        <v>0</v>
      </c>
      <c r="M147" s="16">
        <f>SUM('[2]F2C-s'!V54:V56)</f>
        <v>0</v>
      </c>
      <c r="N147" s="16">
        <f t="shared" si="4"/>
        <v>0</v>
      </c>
      <c r="O147" s="41"/>
    </row>
    <row r="148" spans="1:15" ht="15.75" hidden="1" thickBot="1">
      <c r="A148" s="39">
        <v>15</v>
      </c>
      <c r="B148" s="13">
        <f>'[2]Prezentace-sen'!B81</f>
        <v>0</v>
      </c>
      <c r="C148" s="14">
        <f>'[2]Prezentace-sen'!C81</f>
        <v>0</v>
      </c>
      <c r="D148" s="57">
        <f>'[2]Prezentace-jun'!D79</f>
        <v>0</v>
      </c>
      <c r="E148" s="8">
        <f>'[2]Prezentace-sen'!E81</f>
        <v>0</v>
      </c>
      <c r="F148" s="8">
        <f>'[2]Prezentace-sen'!G81</f>
        <v>0</v>
      </c>
      <c r="G148" s="10">
        <f>'[2]Prezentace-sen'!F81</f>
        <v>0</v>
      </c>
      <c r="H148" s="57">
        <f>'[2]Prezentace-sen'!H81</f>
        <v>0</v>
      </c>
      <c r="I148" s="57">
        <f>'[2]Prezentace-sen'!I81</f>
        <v>0</v>
      </c>
      <c r="J148" s="57">
        <f>'[2]F2C-s'!U57</f>
        <v>0</v>
      </c>
      <c r="K148" s="57">
        <f>'[2]F2C-s'!U58</f>
        <v>0</v>
      </c>
      <c r="L148" s="57">
        <f>'[2]F2C-s'!U59</f>
        <v>0</v>
      </c>
      <c r="M148" s="16">
        <f>SUM('[2]F2C-s'!V57:V59)</f>
        <v>0</v>
      </c>
      <c r="N148" s="16">
        <f t="shared" si="4"/>
        <v>0</v>
      </c>
      <c r="O148" s="41"/>
    </row>
    <row r="149" spans="1:15" ht="15.75" hidden="1" thickBot="1">
      <c r="A149" s="39">
        <v>16</v>
      </c>
      <c r="B149" s="13">
        <f>'[2]Prezentace-sen'!B82</f>
        <v>0</v>
      </c>
      <c r="C149" s="14">
        <f>'[2]Prezentace-sen'!C82</f>
        <v>0</v>
      </c>
      <c r="D149" s="57">
        <f>'[2]Prezentace-jun'!D80</f>
        <v>0</v>
      </c>
      <c r="E149" s="8">
        <f>'[2]Prezentace-sen'!E82</f>
        <v>0</v>
      </c>
      <c r="F149" s="8">
        <f>'[2]Prezentace-sen'!G82</f>
        <v>0</v>
      </c>
      <c r="G149" s="10">
        <f>'[2]Prezentace-sen'!F82</f>
        <v>0</v>
      </c>
      <c r="H149" s="57">
        <f>'[2]Prezentace-sen'!H82</f>
        <v>0</v>
      </c>
      <c r="I149" s="57">
        <f>'[2]Prezentace-sen'!I82</f>
        <v>0</v>
      </c>
      <c r="J149" s="57">
        <f>'[2]F2C-s'!U60</f>
        <v>0</v>
      </c>
      <c r="K149" s="57">
        <f>'[2]F2C-s'!U61</f>
        <v>0</v>
      </c>
      <c r="L149" s="57">
        <f>'[2]F2C-s'!U62</f>
        <v>0</v>
      </c>
      <c r="M149" s="16">
        <f>SUM('[2]F2C-s'!V60:V62)</f>
        <v>0</v>
      </c>
      <c r="N149" s="16">
        <f t="shared" si="4"/>
        <v>0</v>
      </c>
      <c r="O149" s="41"/>
    </row>
    <row r="150" spans="1:15" ht="15.75" hidden="1" thickBot="1">
      <c r="A150" s="39">
        <v>17</v>
      </c>
      <c r="B150" s="13">
        <f>'[2]Prezentace-sen'!B83</f>
        <v>0</v>
      </c>
      <c r="C150" s="14">
        <f>'[2]Prezentace-sen'!C83</f>
        <v>0</v>
      </c>
      <c r="D150" s="57">
        <f>'[2]Prezentace-jun'!D81</f>
        <v>0</v>
      </c>
      <c r="E150" s="8">
        <f>'[2]Prezentace-sen'!E83</f>
        <v>0</v>
      </c>
      <c r="F150" s="8">
        <f>'[2]Prezentace-sen'!G83</f>
        <v>0</v>
      </c>
      <c r="G150" s="10">
        <f>'[2]Prezentace-sen'!F83</f>
        <v>0</v>
      </c>
      <c r="H150" s="57">
        <f>'[2]Prezentace-sen'!H83</f>
        <v>0</v>
      </c>
      <c r="I150" s="57">
        <f>'[2]Prezentace-sen'!I83</f>
        <v>0</v>
      </c>
      <c r="J150" s="57">
        <f>'[2]F2C-s'!U73</f>
        <v>0</v>
      </c>
      <c r="K150" s="57">
        <f>'[2]F2C-s'!U74</f>
        <v>0</v>
      </c>
      <c r="L150" s="57">
        <f>'[2]F2C-s'!U75</f>
        <v>0</v>
      </c>
      <c r="M150" s="16">
        <f>SUM('[2]F2C-s'!V73:V75)</f>
        <v>0</v>
      </c>
      <c r="N150" s="16">
        <f t="shared" si="4"/>
        <v>0</v>
      </c>
      <c r="O150" s="41"/>
    </row>
    <row r="151" spans="1:15" ht="15.75" hidden="1" thickBot="1">
      <c r="A151" s="39">
        <v>18</v>
      </c>
      <c r="B151" s="13">
        <f>'[2]Prezentace-sen'!B84</f>
        <v>0</v>
      </c>
      <c r="C151" s="14">
        <f>'[2]Prezentace-sen'!C84</f>
        <v>0</v>
      </c>
      <c r="D151" s="57">
        <f>'[2]Prezentace-jun'!D82</f>
        <v>0</v>
      </c>
      <c r="E151" s="8">
        <f>'[2]Prezentace-sen'!E84</f>
        <v>0</v>
      </c>
      <c r="F151" s="8">
        <f>'[2]Prezentace-sen'!G84</f>
        <v>0</v>
      </c>
      <c r="G151" s="10">
        <f>'[2]Prezentace-sen'!F84</f>
        <v>0</v>
      </c>
      <c r="H151" s="57">
        <f>'[2]Prezentace-sen'!H84</f>
        <v>0</v>
      </c>
      <c r="I151" s="57">
        <f>'[2]Prezentace-sen'!I84</f>
        <v>0</v>
      </c>
      <c r="J151" s="57">
        <f>'[2]F2C-s'!U76</f>
        <v>0</v>
      </c>
      <c r="K151" s="57">
        <f>'[2]F2C-s'!U77</f>
        <v>0</v>
      </c>
      <c r="L151" s="57">
        <f>'[2]F2C-s'!U78</f>
        <v>0</v>
      </c>
      <c r="M151" s="16">
        <f>SUM('[2]F2C-s'!V76:V78)</f>
        <v>0</v>
      </c>
      <c r="N151" s="16">
        <f t="shared" si="4"/>
        <v>0</v>
      </c>
      <c r="O151" s="41"/>
    </row>
    <row r="152" spans="1:15" ht="15.75" hidden="1" thickBot="1">
      <c r="A152" s="39">
        <v>19</v>
      </c>
      <c r="B152" s="13">
        <f>'[2]Prezentace-sen'!B85</f>
        <v>0</v>
      </c>
      <c r="C152" s="14">
        <f>'[2]Prezentace-sen'!C85</f>
        <v>0</v>
      </c>
      <c r="D152" s="57">
        <f>'[2]Prezentace-jun'!D83</f>
        <v>0</v>
      </c>
      <c r="E152" s="8">
        <f>'[2]Prezentace-sen'!E85</f>
        <v>0</v>
      </c>
      <c r="F152" s="8">
        <f>'[2]Prezentace-sen'!G85</f>
        <v>0</v>
      </c>
      <c r="G152" s="10">
        <f>'[2]Prezentace-sen'!F85</f>
        <v>0</v>
      </c>
      <c r="H152" s="57">
        <f>'[2]Prezentace-sen'!H85</f>
        <v>0</v>
      </c>
      <c r="I152" s="57">
        <f>'[2]Prezentace-sen'!I85</f>
        <v>0</v>
      </c>
      <c r="J152" s="57">
        <f>'[2]F2C-s'!U79</f>
        <v>0</v>
      </c>
      <c r="K152" s="57">
        <f>'[2]F2C-s'!U80</f>
        <v>0</v>
      </c>
      <c r="L152" s="57">
        <f>'[2]F2C-s'!U81</f>
        <v>0</v>
      </c>
      <c r="M152" s="16">
        <f>SUM('[2]F2C-s'!V79:V81)</f>
        <v>0</v>
      </c>
      <c r="N152" s="16">
        <f t="shared" si="4"/>
        <v>0</v>
      </c>
      <c r="O152" s="41"/>
    </row>
    <row r="153" spans="1:15" ht="15.75" hidden="1" thickBot="1">
      <c r="A153" s="39">
        <v>20</v>
      </c>
      <c r="B153" s="13">
        <f>'[2]Prezentace-sen'!B86</f>
        <v>0</v>
      </c>
      <c r="C153" s="14">
        <f>'[2]Prezentace-sen'!C86</f>
        <v>0</v>
      </c>
      <c r="D153" s="57">
        <f>'[2]Prezentace-jun'!D84</f>
        <v>0</v>
      </c>
      <c r="E153" s="8">
        <f>'[2]Prezentace-sen'!E86</f>
        <v>0</v>
      </c>
      <c r="F153" s="8">
        <f>'[2]Prezentace-sen'!G86</f>
        <v>0</v>
      </c>
      <c r="G153" s="10">
        <f>'[2]Prezentace-sen'!F86</f>
        <v>0</v>
      </c>
      <c r="H153" s="57">
        <f>'[2]Prezentace-sen'!H86</f>
        <v>0</v>
      </c>
      <c r="I153" s="57">
        <f>'[2]Prezentace-sen'!I86</f>
        <v>0</v>
      </c>
      <c r="J153" s="57">
        <f>'[2]F2C-s'!U82</f>
        <v>0</v>
      </c>
      <c r="K153" s="57">
        <f>'[2]F2C-s'!U83</f>
        <v>0</v>
      </c>
      <c r="L153" s="57">
        <f>'[2]F2C-s'!U84</f>
        <v>0</v>
      </c>
      <c r="M153" s="16">
        <f>SUM('[2]F2C-s'!V82:V84)</f>
        <v>0</v>
      </c>
      <c r="N153" s="16">
        <f t="shared" si="4"/>
        <v>0</v>
      </c>
      <c r="O153" s="41"/>
    </row>
    <row r="154" spans="1:15">
      <c r="B154" s="1"/>
      <c r="C154" s="1"/>
      <c r="D154" s="2"/>
      <c r="E154" s="1"/>
      <c r="F154" s="1"/>
      <c r="G154" s="6"/>
      <c r="L154" s="3"/>
      <c r="M154" s="4"/>
      <c r="N154" s="5"/>
    </row>
    <row r="155" spans="1:15">
      <c r="B155" s="1"/>
      <c r="C155" s="1"/>
      <c r="D155" s="2"/>
      <c r="E155" s="1"/>
      <c r="F155" s="1"/>
      <c r="G155" s="6"/>
      <c r="L155" s="3"/>
      <c r="M155" s="4"/>
      <c r="N155" s="5"/>
    </row>
    <row r="156" spans="1:15">
      <c r="B156" s="1"/>
      <c r="C156" s="1"/>
      <c r="D156" s="2"/>
      <c r="E156" s="1"/>
      <c r="F156" s="1"/>
      <c r="G156" s="6"/>
      <c r="L156" s="3"/>
      <c r="M156" s="4"/>
      <c r="N156" s="5"/>
    </row>
    <row r="157" spans="1:15">
      <c r="B157" s="1"/>
      <c r="C157" s="1"/>
      <c r="D157" s="2"/>
      <c r="E157" s="1"/>
      <c r="F157" s="1"/>
      <c r="G157" s="6"/>
      <c r="L157" s="3"/>
      <c r="M157" s="4"/>
      <c r="N157" s="5"/>
    </row>
    <row r="158" spans="1:15" ht="15.75" thickBot="1">
      <c r="A158" s="7" t="s">
        <v>21</v>
      </c>
      <c r="B158" s="1"/>
      <c r="C158" s="1"/>
      <c r="D158" s="2"/>
      <c r="E158" s="1"/>
      <c r="F158" s="1"/>
      <c r="G158" s="6"/>
      <c r="L158" s="3"/>
      <c r="M158" s="32"/>
      <c r="N158" s="33"/>
      <c r="O158" s="34"/>
    </row>
    <row r="159" spans="1:15" ht="15.75" thickBot="1">
      <c r="A159" s="298" t="s">
        <v>1</v>
      </c>
      <c r="B159" s="300" t="s">
        <v>2</v>
      </c>
      <c r="C159" s="300"/>
      <c r="D159" s="300"/>
      <c r="E159" s="300"/>
      <c r="F159" s="300" t="s">
        <v>3</v>
      </c>
      <c r="G159" s="300"/>
      <c r="H159" s="300"/>
      <c r="I159" s="300"/>
      <c r="J159" s="300" t="s">
        <v>4</v>
      </c>
      <c r="K159" s="300"/>
      <c r="L159" s="300"/>
      <c r="M159" s="310" t="s">
        <v>6</v>
      </c>
      <c r="N159" s="310" t="s">
        <v>22</v>
      </c>
      <c r="O159" s="298" t="s">
        <v>7</v>
      </c>
    </row>
    <row r="160" spans="1:15" ht="15.75" thickBot="1">
      <c r="A160" s="298"/>
      <c r="B160" s="8" t="s">
        <v>8</v>
      </c>
      <c r="C160" s="8" t="s">
        <v>9</v>
      </c>
      <c r="D160" s="57" t="s">
        <v>10</v>
      </c>
      <c r="E160" s="8" t="s">
        <v>11</v>
      </c>
      <c r="F160" s="8" t="s">
        <v>12</v>
      </c>
      <c r="G160" s="10" t="s">
        <v>13</v>
      </c>
      <c r="H160" s="57" t="s">
        <v>14</v>
      </c>
      <c r="I160" s="57" t="s">
        <v>15</v>
      </c>
      <c r="J160" s="11" t="s">
        <v>16</v>
      </c>
      <c r="K160" s="35" t="s">
        <v>17</v>
      </c>
      <c r="L160" s="35" t="s">
        <v>18</v>
      </c>
      <c r="M160" s="310"/>
      <c r="N160" s="310"/>
      <c r="O160" s="298"/>
    </row>
    <row r="161" spans="1:15" ht="15.75" thickBot="1">
      <c r="A161" s="57">
        <v>1</v>
      </c>
      <c r="B161" s="13" t="str">
        <f>'[2]Prezentace-jun'!B96</f>
        <v>DANÍČEK</v>
      </c>
      <c r="C161" s="14" t="str">
        <f>'[2]Prezentace-jun'!C96</f>
        <v>Petr</v>
      </c>
      <c r="D161" s="57" t="str">
        <f>'[2]Prezentace-jun'!D96</f>
        <v>131-077</v>
      </c>
      <c r="E161" s="8" t="str">
        <f>'[2]Prezentace-jun'!E96</f>
        <v>ADMIRAL Jablonec n.N.</v>
      </c>
      <c r="F161" s="8" t="str">
        <f>'[2]Prezentace-jun'!G96</f>
        <v>ADMIRAL</v>
      </c>
      <c r="G161" s="10">
        <f>'[2]Prezentace-jun'!F96</f>
        <v>0</v>
      </c>
      <c r="H161" s="57">
        <f>'[2]Prezentace-jun'!H96</f>
        <v>357</v>
      </c>
      <c r="I161" s="57">
        <f>'[2]Prezentace-jun'!I96</f>
        <v>2.4</v>
      </c>
      <c r="J161" s="57">
        <f>'[2]F4A-j'!U14</f>
        <v>100</v>
      </c>
      <c r="K161" s="57">
        <f>'[2]F4A-j'!U15</f>
        <v>100</v>
      </c>
      <c r="L161" s="57">
        <f>'[2]F4A-j'!U16</f>
        <v>100</v>
      </c>
      <c r="M161" s="16">
        <f t="shared" ref="M161:M170" si="5">(SUM(J161:L161)-MIN(J161:L161))/2</f>
        <v>100</v>
      </c>
      <c r="N161" s="16"/>
      <c r="O161" s="57"/>
    </row>
    <row r="162" spans="1:15" ht="15.75" thickBot="1">
      <c r="A162" s="57">
        <v>2</v>
      </c>
      <c r="B162" s="13" t="str">
        <f>'[2]Prezentace-jun'!B99</f>
        <v>JAKEŠ</v>
      </c>
      <c r="C162" s="14" t="str">
        <f>'[2]Prezentace-jun'!C99</f>
        <v>Tomáš</v>
      </c>
      <c r="D162" s="57" t="str">
        <f>'[2]Prezentace-jun'!D99</f>
        <v>316-017</v>
      </c>
      <c r="E162" s="8" t="str">
        <f>'[2]Prezentace-jun'!E99</f>
        <v>FREGATA  Bakov</v>
      </c>
      <c r="F162" s="8" t="str">
        <f>'[2]Prezentace-jun'!G99</f>
        <v xml:space="preserve">XENIE </v>
      </c>
      <c r="G162" s="10" t="str">
        <f>'[2]Prezentace-jun'!F99</f>
        <v>1:20</v>
      </c>
      <c r="H162" s="57">
        <f>'[2]Prezentace-jun'!H99</f>
        <v>370</v>
      </c>
      <c r="I162" s="57">
        <f>'[2]Prezentace-jun'!I99</f>
        <v>2.4</v>
      </c>
      <c r="J162" s="57">
        <f>'[2]F4A-j'!U23</f>
        <v>100</v>
      </c>
      <c r="K162" s="57">
        <f>'[2]F4A-j'!U24</f>
        <v>98</v>
      </c>
      <c r="L162" s="57">
        <f>'[2]F4A-j'!U25</f>
        <v>100</v>
      </c>
      <c r="M162" s="16">
        <f t="shared" si="5"/>
        <v>100</v>
      </c>
      <c r="N162" s="36"/>
      <c r="O162" s="57"/>
    </row>
    <row r="163" spans="1:15" ht="15.75" thickBot="1">
      <c r="A163" s="57">
        <v>3</v>
      </c>
      <c r="B163" s="13" t="str">
        <f>'[2]Prezentace-jun'!B94</f>
        <v>JAKEŠ</v>
      </c>
      <c r="C163" s="14" t="str">
        <f>'[2]Prezentace-jun'!C94</f>
        <v>Michal</v>
      </c>
      <c r="D163" s="57" t="str">
        <f>'[2]Prezentace-jun'!D94</f>
        <v>316-019</v>
      </c>
      <c r="E163" s="8" t="str">
        <f>'[2]Prezentace-jun'!E94</f>
        <v>FREGATA  Bakov</v>
      </c>
      <c r="F163" s="8" t="str">
        <f>'[2]Prezentace-jun'!G94</f>
        <v>SALLY</v>
      </c>
      <c r="G163" s="10" t="str">
        <f>'[2]Prezentace-jun'!F94</f>
        <v>1:25</v>
      </c>
      <c r="H163" s="57">
        <f>'[2]Prezentace-jun'!H94</f>
        <v>356</v>
      </c>
      <c r="I163" s="57">
        <f>'[2]Prezentace-jun'!I94</f>
        <v>2.4</v>
      </c>
      <c r="J163" s="57">
        <f>'[2]F4A-j'!U8</f>
        <v>100</v>
      </c>
      <c r="K163" s="57">
        <f>'[2]F4A-j'!U9</f>
        <v>94</v>
      </c>
      <c r="L163" s="57">
        <f>'[2]F4A-j'!U10</f>
        <v>100</v>
      </c>
      <c r="M163" s="16">
        <f t="shared" si="5"/>
        <v>100</v>
      </c>
      <c r="N163" s="16"/>
      <c r="O163" s="57"/>
    </row>
    <row r="164" spans="1:15" ht="15.75" thickBot="1">
      <c r="A164" s="57">
        <v>4</v>
      </c>
      <c r="B164" s="13" t="str">
        <f>'[2]Prezentace-jun'!B97</f>
        <v>BUDINA</v>
      </c>
      <c r="C164" s="14" t="str">
        <f>'[2]Prezentace-jun'!C97</f>
        <v>Ondřej</v>
      </c>
      <c r="D164" s="57" t="str">
        <f>'[2]Prezentace-jun'!D97</f>
        <v>131-074</v>
      </c>
      <c r="E164" s="8" t="str">
        <f>'[2]Prezentace-jun'!E97</f>
        <v>ADMIRAL Jablonec n.N.</v>
      </c>
      <c r="F164" s="8" t="str">
        <f>'[2]Prezentace-jun'!G97</f>
        <v>SALLY-74</v>
      </c>
      <c r="G164" s="10">
        <f>'[2]Prezentace-jun'!F97</f>
        <v>0</v>
      </c>
      <c r="H164" s="57">
        <f>'[2]Prezentace-jun'!H97</f>
        <v>357</v>
      </c>
      <c r="I164" s="57">
        <f>'[2]Prezentace-jun'!I97</f>
        <v>2.4</v>
      </c>
      <c r="J164" s="57">
        <f>'[2]F4A-j'!U17</f>
        <v>42</v>
      </c>
      <c r="K164" s="57">
        <f>'[2]F4A-j'!U18</f>
        <v>98</v>
      </c>
      <c r="L164" s="57">
        <f>'[2]F4A-j'!U19</f>
        <v>98</v>
      </c>
      <c r="M164" s="16">
        <f t="shared" si="5"/>
        <v>98</v>
      </c>
      <c r="N164" s="16"/>
      <c r="O164" s="57"/>
    </row>
    <row r="165" spans="1:15" ht="15.75" thickBot="1">
      <c r="A165" s="57">
        <v>5</v>
      </c>
      <c r="B165" s="13" t="str">
        <f>'[2]Prezentace-jun'!B100</f>
        <v>BUDINA</v>
      </c>
      <c r="C165" s="14" t="str">
        <f>'[2]Prezentace-jun'!C100</f>
        <v>Vojtěch</v>
      </c>
      <c r="D165" s="57" t="str">
        <f>'[2]Prezentace-jun'!D100</f>
        <v>131-078</v>
      </c>
      <c r="E165" s="8" t="str">
        <f>'[2]Prezentace-jun'!E100</f>
        <v>ADMIRAL Jablonec n.N.</v>
      </c>
      <c r="F165" s="8" t="str">
        <f>'[2]Prezentace-jun'!G100</f>
        <v>POLICE-78</v>
      </c>
      <c r="G165" s="10">
        <f>'[2]Prezentace-jun'!F100</f>
        <v>0</v>
      </c>
      <c r="H165" s="57">
        <f>'[2]Prezentace-jun'!H100</f>
        <v>357</v>
      </c>
      <c r="I165" s="57">
        <f>'[2]Prezentace-jun'!I100</f>
        <v>2.4</v>
      </c>
      <c r="J165" s="57">
        <f>'[2]F4A-j'!U26</f>
        <v>85</v>
      </c>
      <c r="K165" s="57">
        <f>'[2]F4A-j'!U27</f>
        <v>98</v>
      </c>
      <c r="L165" s="57">
        <f>'[2]F4A-j'!U28</f>
        <v>95</v>
      </c>
      <c r="M165" s="16">
        <f t="shared" si="5"/>
        <v>96.5</v>
      </c>
      <c r="N165" s="16"/>
      <c r="O165" s="57"/>
    </row>
    <row r="166" spans="1:15" ht="15.75" thickBot="1">
      <c r="A166" s="57">
        <v>6</v>
      </c>
      <c r="B166" s="13" t="str">
        <f>'[2]Prezentace-jun'!B101</f>
        <v>ZÍTKO</v>
      </c>
      <c r="C166" s="14" t="str">
        <f>'[2]Prezentace-jun'!C101</f>
        <v>Jonáš</v>
      </c>
      <c r="D166" s="57" t="str">
        <f>'[2]Prezentace-jun'!D101</f>
        <v>131-066</v>
      </c>
      <c r="E166" s="8" t="str">
        <f>'[2]Prezentace-jun'!E101</f>
        <v>ADMIRAL Jablonec n.N.</v>
      </c>
      <c r="F166" s="8" t="str">
        <f>'[2]Prezentace-jun'!G101</f>
        <v>POLICE</v>
      </c>
      <c r="G166" s="10" t="str">
        <f>'[2]Prezentace-jun'!F101</f>
        <v>1:25</v>
      </c>
      <c r="H166" s="57">
        <f>'[2]Prezentace-jun'!H101</f>
        <v>357</v>
      </c>
      <c r="I166" s="57">
        <f>'[2]Prezentace-jun'!I101</f>
        <v>2.4</v>
      </c>
      <c r="J166" s="57">
        <f>'[2]F4A-j'!U41</f>
        <v>96</v>
      </c>
      <c r="K166" s="57">
        <f>'[2]F4A-j'!U42</f>
        <v>94</v>
      </c>
      <c r="L166" s="57">
        <f>'[2]F4A-j'!U43</f>
        <v>94</v>
      </c>
      <c r="M166" s="16">
        <f t="shared" si="5"/>
        <v>95</v>
      </c>
      <c r="N166" s="16"/>
      <c r="O166" s="57"/>
    </row>
    <row r="167" spans="1:15" ht="15.75" thickBot="1">
      <c r="A167" s="57">
        <v>7</v>
      </c>
      <c r="B167" s="13" t="str">
        <f>'[2]Prezentace-jun'!B98</f>
        <v>HEINL</v>
      </c>
      <c r="C167" s="14" t="str">
        <f>'[2]Prezentace-jun'!C98</f>
        <v>David</v>
      </c>
      <c r="D167" s="57" t="str">
        <f>'[2]Prezentace-jun'!D98</f>
        <v>131-088</v>
      </c>
      <c r="E167" s="8" t="str">
        <f>'[2]Prezentace-jun'!E98</f>
        <v>Admiral Jablonec n.N.</v>
      </c>
      <c r="F167" s="8" t="str">
        <f>'[2]Prezentace-jun'!G98</f>
        <v>POLICE-88</v>
      </c>
      <c r="G167" s="10">
        <f>'[2]Prezentace-jun'!F98</f>
        <v>0</v>
      </c>
      <c r="H167" s="57">
        <f>'[2]Prezentace-jun'!H98</f>
        <v>357</v>
      </c>
      <c r="I167" s="57">
        <f>'[2]Prezentace-jun'!I98</f>
        <v>2.4</v>
      </c>
      <c r="J167" s="57">
        <f>'[2]F4A-j'!U20</f>
        <v>94</v>
      </c>
      <c r="K167" s="57">
        <f>'[2]F4A-j'!U21</f>
        <v>95</v>
      </c>
      <c r="L167" s="57">
        <f>'[2]F4A-j'!U22</f>
        <v>77</v>
      </c>
      <c r="M167" s="16">
        <f t="shared" si="5"/>
        <v>94.5</v>
      </c>
      <c r="N167" s="16"/>
      <c r="O167" s="57"/>
    </row>
    <row r="168" spans="1:15" ht="15.75" thickBot="1">
      <c r="A168" s="57">
        <v>8</v>
      </c>
      <c r="B168" s="13" t="str">
        <f>'[2]Prezentace-jun'!B95</f>
        <v>LAURIN</v>
      </c>
      <c r="C168" s="14" t="str">
        <f>'[2]Prezentace-jun'!C95</f>
        <v>Tomáš</v>
      </c>
      <c r="D168" s="57">
        <f>'[2]Prezentace-jun'!D95</f>
        <v>0</v>
      </c>
      <c r="E168" s="8" t="str">
        <f>'[2]Prezentace-jun'!E95</f>
        <v>ADMIRAL Jablonec n.N.</v>
      </c>
      <c r="F168" s="8" t="str">
        <f>'[2]Prezentace-jun'!G95</f>
        <v>SALLY</v>
      </c>
      <c r="G168" s="10">
        <f>'[2]Prezentace-jun'!F95</f>
        <v>0</v>
      </c>
      <c r="H168" s="57">
        <f>'[2]Prezentace-jun'!H95</f>
        <v>357</v>
      </c>
      <c r="I168" s="57">
        <f>'[2]Prezentace-jun'!I95</f>
        <v>2.4</v>
      </c>
      <c r="J168" s="57">
        <f>'[2]F4A-j'!U11</f>
        <v>94</v>
      </c>
      <c r="K168" s="57">
        <f>'[2]F4A-j'!U12</f>
        <v>94</v>
      </c>
      <c r="L168" s="57">
        <f>'[2]F4A-j'!U13</f>
        <v>78</v>
      </c>
      <c r="M168" s="16">
        <f t="shared" si="5"/>
        <v>94</v>
      </c>
      <c r="N168" s="37"/>
      <c r="O168" s="38"/>
    </row>
    <row r="169" spans="1:15" ht="15.75" thickBot="1">
      <c r="A169" s="39">
        <v>9</v>
      </c>
      <c r="B169" s="13" t="str">
        <f>'[2]Prezentace-jun'!B93</f>
        <v>BAŽANT</v>
      </c>
      <c r="C169" s="14" t="str">
        <f>'[2]Prezentace-jun'!C93</f>
        <v>Tibir</v>
      </c>
      <c r="D169" s="57">
        <f>'[2]Prezentace-jun'!D93</f>
        <v>0</v>
      </c>
      <c r="E169" s="8" t="str">
        <f>'[2]Prezentace-jun'!E93</f>
        <v>ADMIRAL Jablonec n.N.</v>
      </c>
      <c r="F169" s="8" t="str">
        <f>'[2]Prezentace-jun'!G93</f>
        <v>SALLY</v>
      </c>
      <c r="G169" s="10">
        <f>'[2]Prezentace-jun'!F93</f>
        <v>0</v>
      </c>
      <c r="H169" s="57">
        <f>'[2]Prezentace-jun'!H93</f>
        <v>356</v>
      </c>
      <c r="I169" s="57">
        <f>'[2]Prezentace-jun'!I93</f>
        <v>2.4</v>
      </c>
      <c r="J169" s="57">
        <f>'[2]F4A-j'!U5</f>
        <v>83</v>
      </c>
      <c r="K169" s="57">
        <f>'[2]F4A-j'!U6</f>
        <v>94</v>
      </c>
      <c r="L169" s="57">
        <f>'[2]F4A-j'!U7</f>
        <v>89</v>
      </c>
      <c r="M169" s="16">
        <f t="shared" si="5"/>
        <v>91.5</v>
      </c>
      <c r="N169" s="36"/>
      <c r="O169" s="41"/>
    </row>
    <row r="170" spans="1:15" ht="15.75" thickBot="1">
      <c r="A170" s="39">
        <v>10</v>
      </c>
      <c r="B170" s="13" t="str">
        <f>'[2]Prezentace-jun'!B102</f>
        <v>VAVŘAČ</v>
      </c>
      <c r="C170" s="14" t="str">
        <f>'[2]Prezentace-jun'!C102</f>
        <v>Šimon</v>
      </c>
      <c r="D170" s="57" t="str">
        <f>'[2]Prezentace-jun'!D102</f>
        <v>131-076</v>
      </c>
      <c r="E170" s="8" t="str">
        <f>'[2]Prezentace-jun'!E102</f>
        <v>ADMIRAL Jablonec n.N.</v>
      </c>
      <c r="F170" s="8" t="str">
        <f>'[2]Prezentace-jun'!G102</f>
        <v>SALLY 76</v>
      </c>
      <c r="G170" s="10">
        <f>'[2]Prezentace-jun'!F102</f>
        <v>0</v>
      </c>
      <c r="H170" s="57">
        <f>'[2]Prezentace-jun'!H102</f>
        <v>357</v>
      </c>
      <c r="I170" s="57">
        <f>'[2]Prezentace-jun'!I102</f>
        <v>2.4</v>
      </c>
      <c r="J170" s="57">
        <f>'[2]F4A-j'!U44</f>
        <v>66</v>
      </c>
      <c r="K170" s="57">
        <f>'[2]F4A-j'!U45</f>
        <v>94</v>
      </c>
      <c r="L170" s="57">
        <f>'[2]F4A-j'!U46</f>
        <v>88</v>
      </c>
      <c r="M170" s="16">
        <f t="shared" si="5"/>
        <v>91</v>
      </c>
      <c r="N170" s="36"/>
      <c r="O170" s="41"/>
    </row>
    <row r="171" spans="1:15">
      <c r="B171" s="1"/>
      <c r="C171" s="1"/>
      <c r="D171" s="2"/>
      <c r="E171" s="1"/>
      <c r="F171" s="1"/>
      <c r="G171" s="6"/>
      <c r="L171" s="3"/>
      <c r="M171" s="4"/>
      <c r="N171" s="5"/>
    </row>
    <row r="172" spans="1:15">
      <c r="B172" s="1"/>
      <c r="C172" s="1"/>
      <c r="D172" s="2"/>
      <c r="E172" s="1"/>
      <c r="F172" s="1"/>
      <c r="G172" s="6"/>
      <c r="L172" s="3"/>
      <c r="M172" s="4"/>
      <c r="N172" s="5"/>
    </row>
    <row r="173" spans="1:15" ht="15.75" thickBot="1">
      <c r="A173" s="7" t="s">
        <v>23</v>
      </c>
      <c r="B173" s="1"/>
      <c r="C173" s="1"/>
      <c r="D173" s="2"/>
      <c r="E173" s="1"/>
      <c r="F173" s="1"/>
      <c r="G173" s="6"/>
      <c r="L173" s="3"/>
      <c r="M173" s="4"/>
      <c r="N173" s="5"/>
    </row>
    <row r="174" spans="1:15" ht="15.75" thickBot="1">
      <c r="A174" s="298" t="s">
        <v>1</v>
      </c>
      <c r="B174" s="300" t="s">
        <v>2</v>
      </c>
      <c r="C174" s="300"/>
      <c r="D174" s="300"/>
      <c r="E174" s="300"/>
      <c r="F174" s="300" t="s">
        <v>3</v>
      </c>
      <c r="G174" s="300"/>
      <c r="H174" s="300"/>
      <c r="I174" s="300"/>
      <c r="J174" s="300" t="s">
        <v>4</v>
      </c>
      <c r="K174" s="300"/>
      <c r="L174" s="300"/>
      <c r="M174" s="310" t="s">
        <v>6</v>
      </c>
      <c r="N174" s="310" t="s">
        <v>22</v>
      </c>
      <c r="O174" s="298" t="s">
        <v>7</v>
      </c>
    </row>
    <row r="175" spans="1:15" ht="15.75" thickBot="1">
      <c r="A175" s="298"/>
      <c r="B175" s="8" t="s">
        <v>8</v>
      </c>
      <c r="C175" s="8" t="s">
        <v>9</v>
      </c>
      <c r="D175" s="57" t="s">
        <v>10</v>
      </c>
      <c r="E175" s="8" t="s">
        <v>11</v>
      </c>
      <c r="F175" s="8" t="s">
        <v>12</v>
      </c>
      <c r="G175" s="10" t="s">
        <v>13</v>
      </c>
      <c r="H175" s="57" t="s">
        <v>14</v>
      </c>
      <c r="I175" s="57" t="s">
        <v>15</v>
      </c>
      <c r="J175" s="11" t="s">
        <v>16</v>
      </c>
      <c r="K175" s="35" t="s">
        <v>17</v>
      </c>
      <c r="L175" s="35" t="s">
        <v>18</v>
      </c>
      <c r="M175" s="310"/>
      <c r="N175" s="310"/>
      <c r="O175" s="298"/>
    </row>
    <row r="176" spans="1:15" ht="15.75" thickBot="1">
      <c r="A176" s="57">
        <v>1</v>
      </c>
      <c r="B176" s="13" t="str">
        <f>'[2]Prezentace-sen'!B98</f>
        <v>JAKEŠ</v>
      </c>
      <c r="C176" s="14" t="str">
        <f>'[2]Prezentace-sen'!C98</f>
        <v>Stanislav</v>
      </c>
      <c r="D176" s="57" t="str">
        <f>'[2]Prezentace-sen'!D98</f>
        <v>316-016</v>
      </c>
      <c r="E176" s="8" t="str">
        <f>'[2]Prezentace-sen'!E98</f>
        <v xml:space="preserve">Fregata Bakov </v>
      </c>
      <c r="F176" s="8" t="str">
        <f>'[2]Prezentace-sen'!G98</f>
        <v>XENIE II</v>
      </c>
      <c r="G176" s="10" t="str">
        <f>'[2]Prezentace-sen'!F98</f>
        <v>20</v>
      </c>
      <c r="H176" s="57">
        <f>'[2]Prezentace-sen'!H98</f>
        <v>370</v>
      </c>
      <c r="I176" s="57">
        <f>'[2]Prezentace-sen'!I98</f>
        <v>2.4</v>
      </c>
      <c r="J176" s="57">
        <f>'[2]F4A-s'!U23</f>
        <v>98</v>
      </c>
      <c r="K176" s="57">
        <f>'[2]F4A-s'!U24</f>
        <v>100</v>
      </c>
      <c r="L176" s="57">
        <f>'[2]F4A-s'!U25</f>
        <v>100</v>
      </c>
      <c r="M176" s="16">
        <f t="shared" ref="M176:M186" si="6">(SUM(J176:L176)-MIN(J176:L176))/2</f>
        <v>100</v>
      </c>
      <c r="N176" s="16"/>
      <c r="O176" s="57"/>
    </row>
    <row r="177" spans="1:15" ht="15.75" thickBot="1">
      <c r="A177" s="57">
        <v>2</v>
      </c>
      <c r="B177" s="13" t="str">
        <f>'[2]Prezentace-sen'!B94</f>
        <v>VLADYKA</v>
      </c>
      <c r="C177" s="14" t="str">
        <f>'[2]Prezentace-sen'!C94</f>
        <v>Petr</v>
      </c>
      <c r="D177" s="57" t="str">
        <f>'[2]Prezentace-sen'!D94</f>
        <v>079-046</v>
      </c>
      <c r="E177" s="8" t="str">
        <f>'[2]Prezentace-sen'!E94</f>
        <v>Brandýs</v>
      </c>
      <c r="F177" s="8" t="str">
        <f>'[2]Prezentace-sen'!G94</f>
        <v>FALKE</v>
      </c>
      <c r="G177" s="10">
        <f>'[2]Prezentace-sen'!F94</f>
        <v>25</v>
      </c>
      <c r="H177" s="57">
        <f>'[2]Prezentace-sen'!H94</f>
        <v>425</v>
      </c>
      <c r="I177" s="57">
        <f>'[2]Prezentace-sen'!I94</f>
        <v>81</v>
      </c>
      <c r="J177" s="57">
        <f>'[2]F4A-s'!U11</f>
        <v>90</v>
      </c>
      <c r="K177" s="57">
        <f>'[2]F4A-s'!U12</f>
        <v>100</v>
      </c>
      <c r="L177" s="57">
        <f>'[2]F4A-s'!U13</f>
        <v>100</v>
      </c>
      <c r="M177" s="16">
        <f t="shared" si="6"/>
        <v>100</v>
      </c>
      <c r="N177" s="16"/>
      <c r="O177" s="57"/>
    </row>
    <row r="178" spans="1:15" ht="15.75" thickBot="1">
      <c r="A178" s="57">
        <v>3</v>
      </c>
      <c r="B178" s="13" t="str">
        <f>'[2]Prezentace-sen'!B97</f>
        <v>BILINA</v>
      </c>
      <c r="C178" s="14" t="str">
        <f>'[2]Prezentace-sen'!C97</f>
        <v>Jiří</v>
      </c>
      <c r="D178" s="57" t="str">
        <f>'[2]Prezentace-sen'!D97</f>
        <v>189-019</v>
      </c>
      <c r="E178" s="8" t="str">
        <f>'[2]Prezentace-sen'!E97</f>
        <v>ČESÍLKO Valdice</v>
      </c>
      <c r="F178" s="8" t="str">
        <f>'[2]Prezentace-sen'!G97</f>
        <v>WHITNEY</v>
      </c>
      <c r="G178" s="10">
        <f>'[2]Prezentace-sen'!F97</f>
        <v>0</v>
      </c>
      <c r="H178" s="57">
        <f>'[2]Prezentace-sen'!H97</f>
        <v>390</v>
      </c>
      <c r="I178" s="57">
        <f>'[2]Prezentace-sen'!I97</f>
        <v>57</v>
      </c>
      <c r="J178" s="57">
        <f>'[2]F4A-s'!U20</f>
        <v>100</v>
      </c>
      <c r="K178" s="57">
        <f>'[2]F4A-s'!U21</f>
        <v>98</v>
      </c>
      <c r="L178" s="57">
        <f>'[2]F4A-s'!U22</f>
        <v>98</v>
      </c>
      <c r="M178" s="16">
        <f t="shared" si="6"/>
        <v>99</v>
      </c>
      <c r="N178" s="16"/>
      <c r="O178" s="57"/>
    </row>
    <row r="179" spans="1:15" ht="15.75" thickBot="1">
      <c r="A179" s="57">
        <v>4</v>
      </c>
      <c r="B179" s="13" t="str">
        <f>'[2]Prezentace-sen'!B99</f>
        <v>HLAVA</v>
      </c>
      <c r="C179" s="14" t="str">
        <f>'[2]Prezentace-sen'!C99</f>
        <v>Petr</v>
      </c>
      <c r="D179" s="57" t="str">
        <f>'[2]Prezentace-sen'!D99</f>
        <v>189 - 001</v>
      </c>
      <c r="E179" s="8" t="str">
        <f>'[2]Prezentace-sen'!E99</f>
        <v>ČESÍLKO Valdice</v>
      </c>
      <c r="F179" s="8" t="str">
        <f>'[2]Prezentace-sen'!G99</f>
        <v>Regatta</v>
      </c>
      <c r="G179" s="10">
        <f>'[2]Prezentace-sen'!F99</f>
        <v>0</v>
      </c>
      <c r="H179" s="57">
        <f>'[2]Prezentace-sen'!H99</f>
        <v>370</v>
      </c>
      <c r="I179" s="57">
        <f>'[2]Prezentace-sen'!I99</f>
        <v>2.4</v>
      </c>
      <c r="J179" s="57">
        <f>'[2]F4A-s'!U26</f>
        <v>100</v>
      </c>
      <c r="K179" s="57">
        <f>'[2]F4A-s'!U27</f>
        <v>96</v>
      </c>
      <c r="L179" s="57">
        <f>'[2]F4A-s'!U28</f>
        <v>98</v>
      </c>
      <c r="M179" s="16">
        <f t="shared" si="6"/>
        <v>99</v>
      </c>
      <c r="N179" s="16"/>
      <c r="O179" s="57"/>
    </row>
    <row r="180" spans="1:15" ht="15.75" thickBot="1">
      <c r="A180" s="57">
        <v>5</v>
      </c>
      <c r="B180" s="13" t="str">
        <f>'[2]Prezentace-sen'!B102</f>
        <v>JAKEŠ</v>
      </c>
      <c r="C180" s="14" t="str">
        <f>'[2]Prezentace-sen'!C102</f>
        <v>Vladimír</v>
      </c>
      <c r="D180" s="57" t="str">
        <f>'[2]Prezentace-sen'!D102</f>
        <v>316-018</v>
      </c>
      <c r="E180" s="8" t="str">
        <f>'[2]Prezentace-sen'!E102</f>
        <v xml:space="preserve">Fregata Bakov </v>
      </c>
      <c r="F180" s="8" t="str">
        <f>'[2]Prezentace-sen'!G102</f>
        <v>MÜRITZ</v>
      </c>
      <c r="G180" s="10">
        <f>'[2]Prezentace-sen'!F102</f>
        <v>5.2083333333333336E-2</v>
      </c>
      <c r="H180" s="57">
        <f>'[2]Prezentace-sen'!H102</f>
        <v>420</v>
      </c>
      <c r="I180" s="57">
        <f>'[2]Prezentace-sen'!I102</f>
        <v>2.4</v>
      </c>
      <c r="J180" s="57">
        <f>'[2]F4A-s'!U46</f>
        <v>88</v>
      </c>
      <c r="K180" s="57">
        <f>'[2]F4A-s'!U47</f>
        <v>93</v>
      </c>
      <c r="L180" s="57">
        <f>'[2]F4A-s'!U48</f>
        <v>98</v>
      </c>
      <c r="M180" s="16">
        <f t="shared" si="6"/>
        <v>95.5</v>
      </c>
      <c r="N180" s="16"/>
      <c r="O180" s="57"/>
    </row>
    <row r="181" spans="1:15" ht="15.75" thickBot="1">
      <c r="A181" s="57">
        <v>6</v>
      </c>
      <c r="B181" s="13" t="str">
        <f>'[2]Prezentace-sen'!B95</f>
        <v>JUNGMANN</v>
      </c>
      <c r="C181" s="14" t="str">
        <f>'[2]Prezentace-sen'!C95</f>
        <v>Jaroslav</v>
      </c>
      <c r="D181" s="57" t="str">
        <f>'[2]Prezentace-sen'!D95</f>
        <v>028-003</v>
      </c>
      <c r="E181" s="8" t="str">
        <f>'[2]Prezentace-sen'!E95</f>
        <v>NAUTILUS Proboštov</v>
      </c>
      <c r="F181" s="8" t="str">
        <f>'[2]Prezentace-sen'!G95</f>
        <v>TR-586 - vana</v>
      </c>
      <c r="G181" s="10">
        <f>'[2]Prezentace-sen'!F95</f>
        <v>25</v>
      </c>
      <c r="H181" s="57">
        <f>'[2]Prezentace-sen'!H95</f>
        <v>605</v>
      </c>
      <c r="I181" s="57">
        <f>'[2]Prezentace-sen'!I95</f>
        <v>2.4</v>
      </c>
      <c r="J181" s="57">
        <f>'[2]F4A-s'!U14</f>
        <v>87</v>
      </c>
      <c r="K181" s="57">
        <f>'[2]F4A-s'!U15</f>
        <v>96</v>
      </c>
      <c r="L181" s="57">
        <f>'[2]F4A-s'!U16</f>
        <v>95</v>
      </c>
      <c r="M181" s="16">
        <f t="shared" si="6"/>
        <v>95.5</v>
      </c>
      <c r="N181" s="16"/>
      <c r="O181" s="57"/>
    </row>
    <row r="182" spans="1:15" ht="15.75" thickBot="1">
      <c r="A182" s="57">
        <v>7</v>
      </c>
      <c r="B182" s="13" t="str">
        <f>'[2]Prezentace-sen'!B92</f>
        <v xml:space="preserve">KŘEN </v>
      </c>
      <c r="C182" s="14" t="str">
        <f>'[2]Prezentace-sen'!C92</f>
        <v>Otakar</v>
      </c>
      <c r="D182" s="57" t="str">
        <f>'[2]Prezentace-sen'!D92</f>
        <v>028-037</v>
      </c>
      <c r="E182" s="8" t="str">
        <f>'[2]Prezentace-sen'!E92</f>
        <v>NAUTILUS Proboštov</v>
      </c>
      <c r="F182" s="8" t="str">
        <f>'[2]Prezentace-sen'!G92</f>
        <v>DICKIE</v>
      </c>
      <c r="G182" s="10">
        <f>'[2]Prezentace-sen'!F92</f>
        <v>0</v>
      </c>
      <c r="H182" s="57">
        <f>'[2]Prezentace-sen'!H92</f>
        <v>390</v>
      </c>
      <c r="I182" s="57">
        <f>'[2]Prezentace-sen'!I92</f>
        <v>2.4</v>
      </c>
      <c r="J182" s="57">
        <f>'[2]F4A-s'!U5</f>
        <v>95</v>
      </c>
      <c r="K182" s="57">
        <f>'[2]F4A-s'!U6</f>
        <v>92</v>
      </c>
      <c r="L182" s="57">
        <f>'[2]F4A-s'!U7</f>
        <v>84</v>
      </c>
      <c r="M182" s="16">
        <f t="shared" si="6"/>
        <v>93.5</v>
      </c>
      <c r="N182" s="16"/>
      <c r="O182" s="57"/>
    </row>
    <row r="183" spans="1:15" ht="15.75" thickBot="1">
      <c r="A183" s="57">
        <v>8</v>
      </c>
      <c r="B183" s="13" t="str">
        <f>'[2]Prezentace-sen'!B93</f>
        <v>KARPATSKÁ</v>
      </c>
      <c r="C183" s="14" t="str">
        <f>'[2]Prezentace-sen'!C93</f>
        <v>Alena</v>
      </c>
      <c r="D183" s="57" t="str">
        <f>'[2]Prezentace-sen'!D93</f>
        <v>520-007</v>
      </c>
      <c r="E183" s="8" t="str">
        <f>'[2]Prezentace-sen'!E93</f>
        <v>Barrakuda  Nová Ves</v>
      </c>
      <c r="F183" s="8" t="str">
        <f>'[2]Prezentace-sen'!G93</f>
        <v>Polizei</v>
      </c>
      <c r="G183" s="10">
        <f>'[2]Prezentace-sen'!F93</f>
        <v>0</v>
      </c>
      <c r="H183" s="57">
        <f>'[2]Prezentace-sen'!H93</f>
        <v>360</v>
      </c>
      <c r="I183" s="57">
        <f>'[2]Prezentace-sen'!I93</f>
        <v>2.4</v>
      </c>
      <c r="J183" s="57">
        <f>'[2]F4A-s'!U8</f>
        <v>89</v>
      </c>
      <c r="K183" s="57">
        <f>'[2]F4A-s'!U9</f>
        <v>92</v>
      </c>
      <c r="L183" s="57">
        <f>'[2]F4A-s'!U10</f>
        <v>94</v>
      </c>
      <c r="M183" s="16">
        <f t="shared" si="6"/>
        <v>93</v>
      </c>
      <c r="N183" s="16"/>
      <c r="O183" s="57"/>
    </row>
    <row r="184" spans="1:15" ht="15.75" thickBot="1">
      <c r="A184" s="57">
        <v>9</v>
      </c>
      <c r="B184" s="13" t="str">
        <f>'[2]Prezentace-sen'!B101</f>
        <v>MAGLOCKÝ</v>
      </c>
      <c r="C184" s="14" t="str">
        <f>'[2]Prezentace-sen'!C101</f>
        <v>Michal</v>
      </c>
      <c r="D184" s="57" t="str">
        <f>'[2]Prezentace-sen'!D101</f>
        <v>520-006</v>
      </c>
      <c r="E184" s="8" t="str">
        <f>'[2]Prezentace-sen'!E101</f>
        <v>BARRAKUDA Nová Ves</v>
      </c>
      <c r="F184" s="8" t="str">
        <f>'[2]Prezentace-sen'!G101</f>
        <v>NEPTUNE</v>
      </c>
      <c r="G184" s="10" t="str">
        <f>'[2]Prezentace-sen'!F101</f>
        <v>1:50</v>
      </c>
      <c r="H184" s="57">
        <f>'[2]Prezentace-sen'!H101</f>
        <v>340</v>
      </c>
      <c r="I184" s="57">
        <f>'[2]Prezentace-sen'!I101</f>
        <v>2.4</v>
      </c>
      <c r="J184" s="57">
        <f>'[2]F4A-s'!U43</f>
        <v>94</v>
      </c>
      <c r="K184" s="57">
        <f>'[2]F4A-s'!U44</f>
        <v>89</v>
      </c>
      <c r="L184" s="57">
        <f>'[2]F4A-s'!U45</f>
        <v>88</v>
      </c>
      <c r="M184" s="16">
        <f t="shared" si="6"/>
        <v>91.5</v>
      </c>
      <c r="N184" s="37"/>
      <c r="O184" s="57"/>
    </row>
    <row r="185" spans="1:15" ht="15.75" thickBot="1">
      <c r="A185" s="57">
        <v>10</v>
      </c>
      <c r="B185" s="13" t="str">
        <f>'[2]Prezentace-sen'!B100</f>
        <v>KARPATSKÝ</v>
      </c>
      <c r="C185" s="14" t="str">
        <f>'[2]Prezentace-sen'!C100</f>
        <v>Martin</v>
      </c>
      <c r="D185" s="57" t="str">
        <f>'[2]Prezentace-sen'!D100</f>
        <v>520-001</v>
      </c>
      <c r="E185" s="8" t="str">
        <f>'[2]Prezentace-sen'!E100</f>
        <v>Barrakuda  Nová Ves</v>
      </c>
      <c r="F185" s="8" t="str">
        <f>'[2]Prezentace-sen'!G100</f>
        <v>BARRAKUDA</v>
      </c>
      <c r="G185" s="10">
        <f>'[2]Prezentace-sen'!F100</f>
        <v>0</v>
      </c>
      <c r="H185" s="57">
        <f>'[2]Prezentace-sen'!H100</f>
        <v>390</v>
      </c>
      <c r="I185" s="57">
        <f>'[2]Prezentace-sen'!I100</f>
        <v>2.4</v>
      </c>
      <c r="J185" s="57">
        <f>'[2]F4A-s'!U40</f>
        <v>83</v>
      </c>
      <c r="K185" s="57">
        <f>'[2]F4A-s'!U41</f>
        <v>100</v>
      </c>
      <c r="L185" s="57">
        <f>'[2]F4A-s'!U42</f>
        <v>83</v>
      </c>
      <c r="M185" s="16">
        <f t="shared" si="6"/>
        <v>91.5</v>
      </c>
      <c r="N185" s="16"/>
      <c r="O185" s="38"/>
    </row>
    <row r="186" spans="1:15" ht="15.75" thickBot="1">
      <c r="A186" s="39">
        <v>11</v>
      </c>
      <c r="B186" s="13" t="str">
        <f>'[2]Prezentace-sen'!B96</f>
        <v>FRANC</v>
      </c>
      <c r="C186" s="14" t="str">
        <f>'[2]Prezentace-sen'!C96</f>
        <v>Miloš</v>
      </c>
      <c r="D186" s="57">
        <f>'[2]Prezentace-sen'!D96</f>
        <v>0</v>
      </c>
      <c r="E186" s="8" t="str">
        <f>'[2]Prezentace-sen'!E96</f>
        <v>Police n.Met.</v>
      </c>
      <c r="F186" s="8" t="str">
        <f>'[2]Prezentace-sen'!G96</f>
        <v>EDITA</v>
      </c>
      <c r="G186" s="10">
        <f>'[2]Prezentace-sen'!F96</f>
        <v>0</v>
      </c>
      <c r="H186" s="57">
        <f>'[2]Prezentace-sen'!H96</f>
        <v>342</v>
      </c>
      <c r="I186" s="57">
        <f>'[2]Prezentace-sen'!I96</f>
        <v>57</v>
      </c>
      <c r="J186" s="57">
        <f>'[2]F4A-s'!U17</f>
        <v>89</v>
      </c>
      <c r="K186" s="57">
        <f>'[2]F4A-s'!U18</f>
        <v>80</v>
      </c>
      <c r="L186" s="57">
        <f>'[2]F4A-s'!U19</f>
        <v>93</v>
      </c>
      <c r="M186" s="16">
        <f t="shared" si="6"/>
        <v>91</v>
      </c>
      <c r="N186" s="36"/>
      <c r="O186" s="41"/>
    </row>
    <row r="187" spans="1:15">
      <c r="B187" s="1"/>
      <c r="C187" s="1"/>
      <c r="D187" s="2"/>
      <c r="E187" s="1"/>
      <c r="F187" s="1"/>
      <c r="G187" s="6"/>
      <c r="L187" s="3"/>
      <c r="M187" s="4"/>
      <c r="N187" s="5"/>
    </row>
    <row r="188" spans="1:15">
      <c r="B188" s="1"/>
      <c r="C188" s="1"/>
      <c r="D188" s="2"/>
      <c r="E188" s="1"/>
      <c r="F188" s="1"/>
      <c r="G188" s="6"/>
      <c r="L188" s="3"/>
      <c r="M188" s="4"/>
      <c r="N188" s="5"/>
    </row>
    <row r="189" spans="1:15">
      <c r="B189" s="1"/>
      <c r="C189" s="1"/>
      <c r="D189" s="2"/>
      <c r="E189" s="1"/>
      <c r="F189" s="1"/>
      <c r="G189" s="6"/>
      <c r="L189" s="3"/>
      <c r="M189" s="4"/>
      <c r="N189" s="5"/>
    </row>
    <row r="190" spans="1:15" ht="15.75" thickBot="1">
      <c r="A190" s="58" t="s">
        <v>24</v>
      </c>
      <c r="B190" s="44"/>
      <c r="C190" s="1"/>
      <c r="D190" s="2"/>
      <c r="E190" s="1"/>
      <c r="F190" s="1"/>
      <c r="G190" s="6"/>
      <c r="L190" s="3"/>
      <c r="M190" s="4"/>
      <c r="N190" s="5"/>
    </row>
    <row r="191" spans="1:15" ht="15.75" thickBot="1">
      <c r="A191" s="298" t="s">
        <v>1</v>
      </c>
      <c r="B191" s="300" t="s">
        <v>2</v>
      </c>
      <c r="C191" s="300"/>
      <c r="D191" s="300"/>
      <c r="E191" s="300"/>
      <c r="F191" s="300" t="s">
        <v>3</v>
      </c>
      <c r="G191" s="300"/>
      <c r="H191" s="300"/>
      <c r="I191" s="300"/>
      <c r="J191" s="300" t="s">
        <v>4</v>
      </c>
      <c r="K191" s="300"/>
      <c r="L191" s="300"/>
      <c r="M191" s="301" t="s">
        <v>5</v>
      </c>
      <c r="N191" s="301" t="s">
        <v>6</v>
      </c>
      <c r="O191" s="298" t="s">
        <v>7</v>
      </c>
    </row>
    <row r="192" spans="1:15" ht="15.75" thickBot="1">
      <c r="A192" s="298"/>
      <c r="B192" s="8" t="s">
        <v>8</v>
      </c>
      <c r="C192" s="8" t="s">
        <v>9</v>
      </c>
      <c r="D192" s="57" t="s">
        <v>10</v>
      </c>
      <c r="E192" s="8" t="s">
        <v>11</v>
      </c>
      <c r="F192" s="8" t="s">
        <v>12</v>
      </c>
      <c r="G192" s="10" t="s">
        <v>13</v>
      </c>
      <c r="H192" s="57" t="s">
        <v>14</v>
      </c>
      <c r="I192" s="57" t="s">
        <v>15</v>
      </c>
      <c r="J192" s="11" t="s">
        <v>16</v>
      </c>
      <c r="K192" s="12" t="s">
        <v>17</v>
      </c>
      <c r="L192" s="12" t="s">
        <v>18</v>
      </c>
      <c r="M192" s="301"/>
      <c r="N192" s="301"/>
      <c r="O192" s="298"/>
    </row>
    <row r="193" spans="1:15" ht="15.75" thickBot="1">
      <c r="A193" s="57">
        <v>1</v>
      </c>
      <c r="B193" s="13" t="str">
        <f>'[2]Prezentace-jun'!B148</f>
        <v>JAKEŠ</v>
      </c>
      <c r="C193" s="14" t="str">
        <f>'[2]Prezentace-jun'!C148</f>
        <v>Tomáš</v>
      </c>
      <c r="D193" s="57" t="str">
        <f>'[2]Prezentace-jun'!D148</f>
        <v>316-017</v>
      </c>
      <c r="E193" s="8" t="str">
        <f>'[2]Prezentace-jun'!E148</f>
        <v xml:space="preserve">Fregata Bakov </v>
      </c>
      <c r="F193" s="8" t="str">
        <f>'[2]Prezentace-jun'!G148</f>
        <v>FALKE</v>
      </c>
      <c r="G193" s="10" t="str">
        <f>'[2]Prezentace-jun'!F148</f>
        <v>1:25</v>
      </c>
      <c r="H193" s="57">
        <f>'[2]Prezentace-jun'!H148</f>
        <v>430</v>
      </c>
      <c r="I193" s="57">
        <f>'[2]Prezentace-jun'!I148</f>
        <v>2.4</v>
      </c>
      <c r="J193" s="57">
        <f>'[2]F4B-j'!U5</f>
        <v>100</v>
      </c>
      <c r="K193" s="57">
        <f>'[2]F4B-j'!U6</f>
        <v>94</v>
      </c>
      <c r="L193" s="57">
        <f>'[2]F4B-j'!U7</f>
        <v>100</v>
      </c>
      <c r="M193" s="16">
        <f>SUM('[2]F4B-j'!V5:V7)</f>
        <v>89</v>
      </c>
      <c r="N193" s="16">
        <f>M193+((SUM(J193:L193)-MIN(J193:L193))/2)</f>
        <v>189</v>
      </c>
      <c r="O193" s="57"/>
    </row>
    <row r="194" spans="1:15" ht="15.75" thickBot="1">
      <c r="A194" s="57">
        <v>2</v>
      </c>
      <c r="B194" s="13" t="str">
        <f>'[2]Prezentace-jun'!B149</f>
        <v>JAKEŠ</v>
      </c>
      <c r="C194" s="14" t="str">
        <f>'[2]Prezentace-jun'!C149</f>
        <v>Michal</v>
      </c>
      <c r="D194" s="57" t="str">
        <f>'[2]Prezentace-jun'!D149</f>
        <v>316-019</v>
      </c>
      <c r="E194" s="8" t="str">
        <f>'[2]Prezentace-jun'!E149</f>
        <v xml:space="preserve">Fregata Bakov </v>
      </c>
      <c r="F194" s="8" t="str">
        <f>'[2]Prezentace-jun'!G149</f>
        <v>TORBEN</v>
      </c>
      <c r="G194" s="10">
        <f>'[2]Prezentace-jun'!F149</f>
        <v>6.9444444444444434E-2</v>
      </c>
      <c r="H194" s="57">
        <f>'[2]Prezentace-jun'!H149</f>
        <v>425</v>
      </c>
      <c r="I194" s="57">
        <f>'[2]Prezentace-jun'!I149</f>
        <v>2.4</v>
      </c>
      <c r="J194" s="57">
        <f>'[2]F4B-j'!U8</f>
        <v>98</v>
      </c>
      <c r="K194" s="57">
        <f>'[2]F4B-j'!U9</f>
        <v>98</v>
      </c>
      <c r="L194" s="57">
        <f>'[2]F4B-j'!U10</f>
        <v>95</v>
      </c>
      <c r="M194" s="16">
        <f>SUM('[2]F4B-j'!V8:V10)</f>
        <v>87.67</v>
      </c>
      <c r="N194" s="16">
        <f>M194+((SUM(J194:L194)-MIN(J194:L194))/2)</f>
        <v>185.67000000000002</v>
      </c>
      <c r="O194" s="57"/>
    </row>
    <row r="195" spans="1:15" ht="15.75" thickBot="1">
      <c r="A195" s="57">
        <v>3</v>
      </c>
      <c r="B195" s="13" t="str">
        <f>'[2]Prezentace-jun'!B151</f>
        <v>HEINL</v>
      </c>
      <c r="C195" s="14" t="str">
        <f>'[2]Prezentace-jun'!C151</f>
        <v>David</v>
      </c>
      <c r="D195" s="57" t="str">
        <f>'[2]Prezentace-jun'!D151</f>
        <v>131-088</v>
      </c>
      <c r="E195" s="8" t="str">
        <f>'[2]Prezentace-jun'!E151</f>
        <v>Admiral Jablonec n.N.</v>
      </c>
      <c r="F195" s="8" t="str">
        <f>'[2]Prezentace-jun'!G151</f>
        <v>BANCKERT</v>
      </c>
      <c r="G195" s="10" t="str">
        <f>'[2]Prezentace-jun'!F151</f>
        <v>1:50</v>
      </c>
      <c r="H195" s="57">
        <f>'[2]Prezentace-jun'!H151</f>
        <v>363</v>
      </c>
      <c r="I195" s="57">
        <f>'[2]Prezentace-jun'!I151</f>
        <v>57</v>
      </c>
      <c r="J195" s="57">
        <f>'[2]F4B-j'!U14</f>
        <v>86</v>
      </c>
      <c r="K195" s="57">
        <f>'[2]F4B-j'!U15</f>
        <v>83</v>
      </c>
      <c r="L195" s="57">
        <f>'[2]F4B-j'!U16</f>
        <v>100</v>
      </c>
      <c r="M195" s="16">
        <f>SUM('[2]F4B-j'!V14:V16)</f>
        <v>91</v>
      </c>
      <c r="N195" s="16">
        <f>M195+((SUM(J195:L195)-MIN(J195:L195))/2)</f>
        <v>184</v>
      </c>
      <c r="O195" s="57"/>
    </row>
    <row r="196" spans="1:15" ht="15.75" thickBot="1">
      <c r="A196" s="57">
        <v>4</v>
      </c>
      <c r="B196" s="13" t="str">
        <f>'[2]Prezentace-jun'!B150</f>
        <v>BAŽANT</v>
      </c>
      <c r="C196" s="14" t="str">
        <f>'[2]Prezentace-jun'!C150</f>
        <v>Tibor</v>
      </c>
      <c r="D196" s="57" t="str">
        <f>'[2]Prezentace-jun'!D150</f>
        <v>131-092</v>
      </c>
      <c r="E196" s="8" t="str">
        <f>'[2]Prezentace-jun'!E150</f>
        <v>Admiral Jablonec n.N.</v>
      </c>
      <c r="F196" s="8" t="str">
        <f>'[2]Prezentace-jun'!G150</f>
        <v>BREMEN</v>
      </c>
      <c r="G196" s="10" t="str">
        <f>'[2]Prezentace-jun'!F150</f>
        <v>1:20</v>
      </c>
      <c r="H196" s="57">
        <f>'[2]Prezentace-jun'!H150</f>
        <v>485</v>
      </c>
      <c r="I196" s="57">
        <f>'[2]Prezentace-jun'!I150</f>
        <v>2.4</v>
      </c>
      <c r="J196" s="57">
        <f>'[2]F4B-j'!U11</f>
        <v>95</v>
      </c>
      <c r="K196" s="57">
        <f>'[2]F4B-j'!U12</f>
        <v>95</v>
      </c>
      <c r="L196" s="57">
        <f>'[2]F4B-j'!U13</f>
        <v>84</v>
      </c>
      <c r="M196" s="16">
        <f>SUM('[2]F4B-j'!V11:V13)</f>
        <v>87</v>
      </c>
      <c r="N196" s="16">
        <f>M196+((SUM(J196:L196)-MIN(J196:L196))/2)</f>
        <v>182</v>
      </c>
      <c r="O196" s="57"/>
    </row>
    <row r="197" spans="1:15">
      <c r="A197" s="27"/>
      <c r="B197" s="28"/>
      <c r="C197" s="28"/>
      <c r="D197" s="71"/>
      <c r="E197" s="28"/>
      <c r="F197" s="28"/>
      <c r="G197" s="30"/>
      <c r="H197" s="71"/>
      <c r="I197" s="71"/>
      <c r="J197" s="71"/>
      <c r="K197" s="71"/>
      <c r="L197" s="3"/>
      <c r="M197" s="26"/>
      <c r="N197" s="31"/>
      <c r="O197" s="71"/>
    </row>
    <row r="198" spans="1:15">
      <c r="A198" s="27"/>
      <c r="B198" s="28"/>
      <c r="C198" s="28"/>
      <c r="D198" s="71"/>
      <c r="E198" s="28"/>
      <c r="F198" s="28"/>
      <c r="G198" s="30"/>
      <c r="H198" s="71"/>
      <c r="I198" s="71"/>
      <c r="J198" s="71"/>
      <c r="K198" s="71"/>
      <c r="L198" s="3"/>
      <c r="M198" s="26"/>
      <c r="N198" s="31"/>
      <c r="O198" s="71"/>
    </row>
    <row r="199" spans="1:15" ht="15.75" thickBot="1">
      <c r="A199" s="58" t="s">
        <v>25</v>
      </c>
      <c r="B199" s="44"/>
      <c r="C199" s="1"/>
      <c r="D199" s="2"/>
      <c r="E199" s="1"/>
      <c r="F199" s="1"/>
      <c r="G199" s="6"/>
      <c r="L199" s="3"/>
      <c r="M199" s="4"/>
      <c r="N199" s="5"/>
    </row>
    <row r="200" spans="1:15" ht="15.75" thickBot="1">
      <c r="A200" s="298" t="s">
        <v>1</v>
      </c>
      <c r="B200" s="300" t="s">
        <v>2</v>
      </c>
      <c r="C200" s="300"/>
      <c r="D200" s="300"/>
      <c r="E200" s="300"/>
      <c r="F200" s="300" t="s">
        <v>3</v>
      </c>
      <c r="G200" s="300"/>
      <c r="H200" s="300"/>
      <c r="I200" s="300"/>
      <c r="J200" s="300" t="s">
        <v>4</v>
      </c>
      <c r="K200" s="300"/>
      <c r="L200" s="300"/>
      <c r="M200" s="301" t="s">
        <v>5</v>
      </c>
      <c r="N200" s="301" t="s">
        <v>6</v>
      </c>
      <c r="O200" s="298" t="s">
        <v>7</v>
      </c>
    </row>
    <row r="201" spans="1:15" ht="15.75" thickBot="1">
      <c r="A201" s="298"/>
      <c r="B201" s="8" t="s">
        <v>8</v>
      </c>
      <c r="C201" s="8" t="s">
        <v>9</v>
      </c>
      <c r="D201" s="57" t="s">
        <v>10</v>
      </c>
      <c r="E201" s="8" t="s">
        <v>11</v>
      </c>
      <c r="F201" s="8" t="s">
        <v>12</v>
      </c>
      <c r="G201" s="10" t="s">
        <v>13</v>
      </c>
      <c r="H201" s="57" t="s">
        <v>14</v>
      </c>
      <c r="I201" s="57" t="s">
        <v>15</v>
      </c>
      <c r="J201" s="11" t="s">
        <v>16</v>
      </c>
      <c r="K201" s="12" t="s">
        <v>17</v>
      </c>
      <c r="L201" s="12" t="s">
        <v>18</v>
      </c>
      <c r="M201" s="301"/>
      <c r="N201" s="301"/>
      <c r="O201" s="298"/>
    </row>
    <row r="202" spans="1:15" ht="15.75" thickBot="1">
      <c r="A202" s="57">
        <v>1</v>
      </c>
      <c r="B202" s="13" t="str">
        <f>'[2]Prezentace-sen'!B149</f>
        <v>JAKEŠ</v>
      </c>
      <c r="C202" s="14" t="str">
        <f>'[2]Prezentace-sen'!C149</f>
        <v>Stanislav</v>
      </c>
      <c r="D202" s="57" t="str">
        <f>'[2]Prezentace-sen'!D149</f>
        <v>316-016</v>
      </c>
      <c r="E202" s="8" t="str">
        <f>'[2]Prezentace-sen'!E149</f>
        <v xml:space="preserve">Fregata Bakov </v>
      </c>
      <c r="F202" s="8" t="str">
        <f>'[2]Prezentace-sen'!G149</f>
        <v>YORKSHIREMAN</v>
      </c>
      <c r="G202" s="10" t="str">
        <f>'[2]Prezentace-sen'!F149</f>
        <v>1:48</v>
      </c>
      <c r="H202" s="57">
        <f>'[2]Prezentace-sen'!H149</f>
        <v>440</v>
      </c>
      <c r="I202" s="57">
        <f>'[2]Prezentace-sen'!I149</f>
        <v>2.4</v>
      </c>
      <c r="J202" s="57">
        <f>'[2]F4B-s'!U11</f>
        <v>87</v>
      </c>
      <c r="K202" s="57">
        <f>'[2]F4B-s'!U12</f>
        <v>98</v>
      </c>
      <c r="L202" s="57">
        <f>'[2]F4B-s'!U13</f>
        <v>96</v>
      </c>
      <c r="M202" s="16">
        <f>SUM('[2]F4B-s'!V11:V13)</f>
        <v>93</v>
      </c>
      <c r="N202" s="16">
        <f>M202+((SUM(J202:L202)-MIN(J202:L202))/2)</f>
        <v>190</v>
      </c>
      <c r="O202" s="57"/>
    </row>
    <row r="203" spans="1:15" ht="15.75" thickBot="1">
      <c r="A203" s="57">
        <v>2</v>
      </c>
      <c r="B203" s="13" t="str">
        <f>'[2]Prezentace-sen'!B150</f>
        <v>BUDINA</v>
      </c>
      <c r="C203" s="14" t="str">
        <f>'[2]Prezentace-sen'!C150</f>
        <v>Petr</v>
      </c>
      <c r="D203" s="57" t="str">
        <f>'[2]Prezentace-sen'!D150</f>
        <v>131-030</v>
      </c>
      <c r="E203" s="8" t="str">
        <f>'[2]Prezentace-sen'!E150</f>
        <v>ADMIRAL Jablonec n.N.</v>
      </c>
      <c r="F203" s="8" t="str">
        <f>'[2]Prezentace-sen'!G150</f>
        <v>BRUMA</v>
      </c>
      <c r="G203" s="10" t="str">
        <f>'[2]Prezentace-sen'!F150</f>
        <v>1:43</v>
      </c>
      <c r="H203" s="57">
        <f>'[2]Prezentace-sen'!H150</f>
        <v>390</v>
      </c>
      <c r="I203" s="57">
        <f>'[2]Prezentace-sen'!I150</f>
        <v>2.4</v>
      </c>
      <c r="J203" s="57">
        <f>'[2]F4B-s'!U14</f>
        <v>100</v>
      </c>
      <c r="K203" s="57">
        <f>'[2]F4B-s'!U15</f>
        <v>100</v>
      </c>
      <c r="L203" s="57">
        <f>'[2]F4B-s'!U16</f>
        <v>100</v>
      </c>
      <c r="M203" s="16">
        <f>SUM('[2]F4B-s'!V14:V16)</f>
        <v>89.67</v>
      </c>
      <c r="N203" s="16">
        <f>M203+((SUM(J203:L203)-MIN(J203:L203))/2)</f>
        <v>189.67000000000002</v>
      </c>
      <c r="O203" s="57"/>
    </row>
    <row r="204" spans="1:15" ht="15.75" thickBot="1">
      <c r="A204" s="57">
        <v>3</v>
      </c>
      <c r="B204" s="13" t="str">
        <f>'[2]Prezentace-sen'!B147</f>
        <v>KARPATSKÝ</v>
      </c>
      <c r="C204" s="14" t="str">
        <f>'[2]Prezentace-sen'!C147</f>
        <v>Martin</v>
      </c>
      <c r="D204" s="57" t="str">
        <f>'[2]Prezentace-sen'!D147</f>
        <v>520-001</v>
      </c>
      <c r="E204" s="8" t="str">
        <f>'[2]Prezentace-sen'!E147</f>
        <v>Barrakuda  Nová Ves</v>
      </c>
      <c r="F204" s="8" t="str">
        <f>'[2]Prezentace-sen'!G147</f>
        <v>BOBR</v>
      </c>
      <c r="G204" s="10" t="str">
        <f>'[2]Prezentace-sen'!F147</f>
        <v>1:30</v>
      </c>
      <c r="H204" s="57">
        <f>'[2]Prezentace-sen'!H147</f>
        <v>440</v>
      </c>
      <c r="I204" s="57">
        <f>'[2]Prezentace-sen'!I147</f>
        <v>2.4</v>
      </c>
      <c r="J204" s="57">
        <f>'[2]F4B-s'!U5</f>
        <v>94</v>
      </c>
      <c r="K204" s="57">
        <f>'[2]F4B-s'!U6</f>
        <v>94</v>
      </c>
      <c r="L204" s="57">
        <f>'[2]F4B-s'!U7</f>
        <v>100</v>
      </c>
      <c r="M204" s="16">
        <f>SUM('[2]F4B-s'!V5:V7)</f>
        <v>87.67</v>
      </c>
      <c r="N204" s="16">
        <f>M204+((SUM(J204:L204)-MIN(J204:L204))/2)</f>
        <v>184.67000000000002</v>
      </c>
      <c r="O204" s="57"/>
    </row>
    <row r="205" spans="1:15" ht="15.75" thickBot="1">
      <c r="A205" s="57">
        <v>4</v>
      </c>
      <c r="B205" s="13" t="str">
        <f>'[2]Prezentace-sen'!B148</f>
        <v>KARPATSKÁ</v>
      </c>
      <c r="C205" s="14" t="str">
        <f>'[2]Prezentace-sen'!C148</f>
        <v>Alena</v>
      </c>
      <c r="D205" s="57" t="str">
        <f>'[2]Prezentace-sen'!D148</f>
        <v>520-007</v>
      </c>
      <c r="E205" s="8" t="str">
        <f>'[2]Prezentace-sen'!E148</f>
        <v>Barrakuda  Nová Ves</v>
      </c>
      <c r="F205" s="8" t="str">
        <f>'[2]Prezentace-sen'!G148</f>
        <v>PIPER</v>
      </c>
      <c r="G205" s="40">
        <f>'[2]Prezentace-sen'!F148</f>
        <v>5.5555555555555552E-2</v>
      </c>
      <c r="H205" s="45">
        <f>'[2]Prezentace-sen'!H148</f>
        <v>450</v>
      </c>
      <c r="I205" s="57">
        <f>'[2]Prezentace-sen'!I148</f>
        <v>2.4</v>
      </c>
      <c r="J205" s="57">
        <f>'[2]F4B-s'!U8</f>
        <v>87</v>
      </c>
      <c r="K205" s="57">
        <f>'[2]F4B-s'!U9</f>
        <v>84</v>
      </c>
      <c r="L205" s="57">
        <f>'[2]F4B-s'!U10</f>
        <v>90</v>
      </c>
      <c r="M205" s="16">
        <f>SUM('[2]F4B-s'!V8:V10)</f>
        <v>86.33</v>
      </c>
      <c r="N205" s="16">
        <f>M205+((SUM(J205:L205)-MIN(J205:L205))/2)</f>
        <v>174.82999999999998</v>
      </c>
      <c r="O205" s="57"/>
    </row>
    <row r="206" spans="1:15">
      <c r="B206" s="1"/>
      <c r="C206" s="1"/>
      <c r="D206" s="2"/>
      <c r="E206" s="1"/>
      <c r="F206" s="1"/>
      <c r="G206" s="6"/>
      <c r="L206" s="3"/>
      <c r="M206" s="4"/>
      <c r="N206" s="5"/>
    </row>
    <row r="207" spans="1:15">
      <c r="B207" s="1"/>
      <c r="C207" s="1"/>
      <c r="D207" s="2"/>
      <c r="E207" s="1"/>
      <c r="F207" s="1"/>
      <c r="G207" s="6"/>
      <c r="L207" s="3"/>
      <c r="M207" s="4"/>
      <c r="N207" s="5"/>
    </row>
    <row r="208" spans="1:15">
      <c r="A208" s="27"/>
      <c r="B208" s="28"/>
      <c r="C208" s="28"/>
      <c r="D208" s="71"/>
      <c r="E208" s="28"/>
      <c r="F208" s="28"/>
      <c r="G208" s="30"/>
      <c r="H208" s="71"/>
      <c r="I208" s="71"/>
      <c r="J208" s="71"/>
      <c r="K208" s="71"/>
      <c r="L208" s="3"/>
      <c r="M208" s="26"/>
      <c r="N208" s="31"/>
      <c r="O208" s="71"/>
    </row>
    <row r="209" spans="1:15">
      <c r="A209" s="27"/>
      <c r="B209" s="28"/>
      <c r="C209" s="28"/>
      <c r="D209" s="71"/>
      <c r="E209" s="28"/>
      <c r="F209" s="28"/>
      <c r="G209" s="30"/>
      <c r="H209" s="71"/>
      <c r="I209" s="71"/>
      <c r="J209" s="71"/>
      <c r="K209" s="71"/>
      <c r="L209" s="3"/>
      <c r="M209" s="26"/>
      <c r="N209" s="31"/>
      <c r="O209" s="71"/>
    </row>
    <row r="210" spans="1:15" ht="15.75" thickBot="1">
      <c r="A210" s="311" t="s">
        <v>33</v>
      </c>
      <c r="B210" s="311"/>
      <c r="C210" s="1"/>
      <c r="D210" s="2"/>
      <c r="E210" s="1"/>
      <c r="F210" s="1"/>
      <c r="G210" s="6"/>
      <c r="L210" s="3"/>
      <c r="M210" s="4"/>
      <c r="N210" s="5"/>
    </row>
    <row r="211" spans="1:15" ht="15.75" thickBot="1">
      <c r="A211" s="298" t="s">
        <v>1</v>
      </c>
      <c r="B211" s="300" t="s">
        <v>2</v>
      </c>
      <c r="C211" s="300"/>
      <c r="D211" s="300"/>
      <c r="E211" s="300"/>
      <c r="F211" s="300" t="s">
        <v>3</v>
      </c>
      <c r="G211" s="300"/>
      <c r="H211" s="300"/>
      <c r="I211" s="300"/>
      <c r="J211" s="300" t="s">
        <v>4</v>
      </c>
      <c r="K211" s="300"/>
      <c r="L211" s="300"/>
      <c r="M211" s="301" t="s">
        <v>5</v>
      </c>
      <c r="N211" s="301" t="s">
        <v>6</v>
      </c>
      <c r="O211" s="298" t="s">
        <v>7</v>
      </c>
    </row>
    <row r="212" spans="1:15" ht="15.75" thickBot="1">
      <c r="A212" s="298"/>
      <c r="B212" s="8" t="s">
        <v>8</v>
      </c>
      <c r="C212" s="8" t="s">
        <v>9</v>
      </c>
      <c r="D212" s="57" t="s">
        <v>10</v>
      </c>
      <c r="E212" s="8" t="s">
        <v>11</v>
      </c>
      <c r="F212" s="8" t="s">
        <v>12</v>
      </c>
      <c r="G212" s="10" t="s">
        <v>13</v>
      </c>
      <c r="H212" s="57" t="s">
        <v>14</v>
      </c>
      <c r="I212" s="57" t="s">
        <v>15</v>
      </c>
      <c r="J212" s="11" t="s">
        <v>16</v>
      </c>
      <c r="K212" s="12" t="s">
        <v>17</v>
      </c>
      <c r="L212" s="12" t="s">
        <v>18</v>
      </c>
      <c r="M212" s="301"/>
      <c r="N212" s="301"/>
      <c r="O212" s="298"/>
    </row>
    <row r="213" spans="1:15" ht="15.75" thickBot="1">
      <c r="A213" s="57">
        <v>1</v>
      </c>
      <c r="B213" s="13" t="str">
        <f>'[2]Prezentace-sen'!B172</f>
        <v>JAKEŠ</v>
      </c>
      <c r="C213" s="14" t="str">
        <f>'[2]Prezentace-sen'!C172</f>
        <v>Stanislav</v>
      </c>
      <c r="D213" s="57" t="str">
        <f>'[2]Prezentace-sen'!D172</f>
        <v>316-016</v>
      </c>
      <c r="E213" s="8" t="str">
        <f>'[2]Prezentace-sen'!E172</f>
        <v xml:space="preserve">Fregata Bakov </v>
      </c>
      <c r="F213" s="8" t="str">
        <f>'[2]Prezentace-sen'!G172</f>
        <v>BEZPOKOYNYJ</v>
      </c>
      <c r="G213" s="10" t="str">
        <f>'[2]Prezentace-sen'!F172</f>
        <v>1:200</v>
      </c>
      <c r="H213" s="57">
        <f>'[2]Prezentace-sen'!H172</f>
        <v>287</v>
      </c>
      <c r="I213" s="57">
        <f>'[2]Prezentace-sen'!I172</f>
        <v>2.4</v>
      </c>
      <c r="J213" s="57">
        <f>'[2]F4C-s'!U8</f>
        <v>93</v>
      </c>
      <c r="K213" s="57">
        <f>'[2]F4C-s'!U9</f>
        <v>98</v>
      </c>
      <c r="L213" s="57">
        <f>'[2]F4C-s'!U10</f>
        <v>95</v>
      </c>
      <c r="M213" s="16">
        <f>SUM('[2]F4C-s'!V8:V10)</f>
        <v>95.67</v>
      </c>
      <c r="N213" s="16">
        <f>M213+((SUM(J213:L213)-MIN(J213:L213))/2)</f>
        <v>192.17000000000002</v>
      </c>
      <c r="O213" s="57"/>
    </row>
    <row r="214" spans="1:15" ht="15.75" thickBot="1">
      <c r="A214" s="57">
        <v>2</v>
      </c>
      <c r="B214" s="13" t="str">
        <f>'[2]Prezentace-sen'!B173</f>
        <v>JAKEŠ</v>
      </c>
      <c r="C214" s="14" t="str">
        <f>'[2]Prezentace-sen'!C173</f>
        <v>Michal  jun.</v>
      </c>
      <c r="D214" s="57" t="str">
        <f>'[2]Prezentace-sen'!D173</f>
        <v>316-019</v>
      </c>
      <c r="E214" s="8" t="str">
        <f>'[2]Prezentace-sen'!E173</f>
        <v xml:space="preserve">Fregata Bakov </v>
      </c>
      <c r="F214" s="8" t="str">
        <f>'[2]Prezentace-sen'!G173</f>
        <v>VOSPER</v>
      </c>
      <c r="G214" s="10">
        <f>'[2]Prezentace-sen'!F173</f>
        <v>6.5972222222222224E-2</v>
      </c>
      <c r="H214" s="57">
        <f>'[2]Prezentace-sen'!H173</f>
        <v>372</v>
      </c>
      <c r="I214" s="57">
        <f>'[2]Prezentace-sen'!I173</f>
        <v>2.4</v>
      </c>
      <c r="J214" s="57">
        <f>'[2]F4C-s'!U11</f>
        <v>100</v>
      </c>
      <c r="K214" s="57">
        <f>'[2]F4C-s'!U12</f>
        <v>98</v>
      </c>
      <c r="L214" s="57">
        <f>'[2]F4C-s'!U13</f>
        <v>95</v>
      </c>
      <c r="M214" s="16">
        <f>SUM('[2]F4C-s'!V11:V13)</f>
        <v>92.33</v>
      </c>
      <c r="N214" s="16">
        <f>M214+((SUM(J214:L214)-MIN(J214:L214))/2)</f>
        <v>191.32999999999998</v>
      </c>
      <c r="O214" s="57"/>
    </row>
    <row r="215" spans="1:15" ht="15.75" thickBot="1">
      <c r="A215" s="57">
        <v>3</v>
      </c>
      <c r="B215" s="13" t="str">
        <f>'[2]Prezentace-sen'!B171</f>
        <v>JAKEŠ</v>
      </c>
      <c r="C215" s="14" t="str">
        <f>'[2]Prezentace-sen'!C171</f>
        <v>Tomáš  jun.</v>
      </c>
      <c r="D215" s="57" t="str">
        <f>'[2]Prezentace-sen'!D171</f>
        <v>316-017</v>
      </c>
      <c r="E215" s="8" t="str">
        <f>'[2]Prezentace-sen'!E171</f>
        <v xml:space="preserve">Fregata Bakov </v>
      </c>
      <c r="F215" s="8" t="str">
        <f>'[2]Prezentace-sen'!G171</f>
        <v>NASTOJČIVYJ</v>
      </c>
      <c r="G215" s="10" t="str">
        <f>'[2]Prezentace-sen'!F171</f>
        <v>1:200</v>
      </c>
      <c r="H215" s="57">
        <f>'[2]Prezentace-sen'!H171</f>
        <v>287</v>
      </c>
      <c r="I215" s="57">
        <f>'[2]Prezentace-sen'!I171</f>
        <v>2.4</v>
      </c>
      <c r="J215" s="57">
        <f>'[2]F4C-s'!U5</f>
        <v>93</v>
      </c>
      <c r="K215" s="57">
        <f>'[2]F4C-s'!U6</f>
        <v>100</v>
      </c>
      <c r="L215" s="57">
        <f>'[2]F4C-s'!U7</f>
        <v>80</v>
      </c>
      <c r="M215" s="16">
        <f>SUM('[2]F4C-s'!V5:V7)</f>
        <v>92.33</v>
      </c>
      <c r="N215" s="16">
        <f>M215+((SUM(J215:L215)-MIN(J215:L215))/2)</f>
        <v>188.82999999999998</v>
      </c>
      <c r="O215" s="57"/>
    </row>
    <row r="216" spans="1:15">
      <c r="A216" s="69"/>
      <c r="B216" s="49"/>
      <c r="C216" s="49"/>
      <c r="D216" s="50"/>
      <c r="E216" s="49"/>
      <c r="F216" s="49"/>
      <c r="G216" s="358"/>
      <c r="H216" s="50"/>
      <c r="I216" s="50"/>
      <c r="J216" s="50"/>
      <c r="L216" s="69"/>
      <c r="M216" s="26"/>
      <c r="N216" s="359"/>
      <c r="O216" s="50"/>
    </row>
    <row r="217" spans="1:15">
      <c r="A217" s="69"/>
      <c r="B217" s="49"/>
      <c r="C217" s="49"/>
      <c r="D217" s="50"/>
      <c r="E217" s="49"/>
      <c r="F217" s="49"/>
      <c r="G217" s="358"/>
      <c r="H217" s="50"/>
      <c r="I217" s="50"/>
      <c r="J217" s="50"/>
      <c r="L217" s="69"/>
      <c r="M217" s="26"/>
      <c r="N217" s="359"/>
      <c r="O217" s="50"/>
    </row>
    <row r="218" spans="1:15">
      <c r="A218" s="69"/>
      <c r="B218" s="49"/>
      <c r="C218" s="49"/>
      <c r="D218" s="50"/>
      <c r="E218" s="49"/>
      <c r="F218" s="49"/>
      <c r="G218" s="358"/>
      <c r="H218" s="50"/>
      <c r="I218" s="50"/>
      <c r="J218" s="50"/>
      <c r="L218" s="69"/>
      <c r="M218" s="26"/>
      <c r="N218" s="359"/>
      <c r="O218" s="50"/>
    </row>
    <row r="219" spans="1:15">
      <c r="A219" s="69"/>
      <c r="B219" s="49"/>
      <c r="C219" s="49"/>
      <c r="D219" s="50"/>
      <c r="E219" s="49"/>
      <c r="F219" s="49"/>
      <c r="G219" s="358"/>
      <c r="H219" s="50"/>
      <c r="I219" s="50"/>
      <c r="J219" s="50"/>
      <c r="L219" s="69"/>
      <c r="M219" s="26"/>
      <c r="N219" s="359"/>
      <c r="O219" s="50"/>
    </row>
    <row r="220" spans="1:15">
      <c r="A220" s="69"/>
      <c r="B220" s="49"/>
      <c r="C220" s="49"/>
      <c r="D220" s="50"/>
      <c r="E220" s="49"/>
      <c r="F220" s="49"/>
      <c r="G220" s="358"/>
      <c r="H220" s="50"/>
      <c r="I220" s="50"/>
      <c r="J220" s="50"/>
      <c r="L220" s="69"/>
      <c r="M220" s="26"/>
      <c r="N220" s="359"/>
      <c r="O220" s="50"/>
    </row>
    <row r="221" spans="1:15" ht="15.75" thickBot="1">
      <c r="A221" s="7" t="s">
        <v>29</v>
      </c>
      <c r="B221" s="1"/>
      <c r="C221" s="1"/>
      <c r="D221" s="2"/>
      <c r="E221" s="1"/>
      <c r="F221" s="1"/>
      <c r="G221" s="6"/>
      <c r="L221" s="3"/>
      <c r="M221" s="4"/>
      <c r="N221" s="5"/>
    </row>
    <row r="222" spans="1:15" ht="15.75" thickBot="1">
      <c r="A222" s="298" t="s">
        <v>1</v>
      </c>
      <c r="B222" s="300" t="s">
        <v>2</v>
      </c>
      <c r="C222" s="300"/>
      <c r="D222" s="300"/>
      <c r="E222" s="300"/>
      <c r="F222" s="300" t="s">
        <v>3</v>
      </c>
      <c r="G222" s="300"/>
      <c r="H222" s="300"/>
      <c r="I222" s="300" t="s">
        <v>4</v>
      </c>
      <c r="J222" s="300"/>
      <c r="K222" s="300"/>
      <c r="L222" s="300" t="s">
        <v>27</v>
      </c>
      <c r="M222" s="300"/>
      <c r="N222" s="310" t="s">
        <v>6</v>
      </c>
      <c r="O222" s="298" t="s">
        <v>7</v>
      </c>
    </row>
    <row r="223" spans="1:15" ht="15.75" thickBot="1">
      <c r="A223" s="298"/>
      <c r="B223" s="8" t="s">
        <v>8</v>
      </c>
      <c r="C223" s="8" t="s">
        <v>9</v>
      </c>
      <c r="D223" s="57" t="s">
        <v>10</v>
      </c>
      <c r="E223" s="8" t="s">
        <v>11</v>
      </c>
      <c r="F223" s="8" t="s">
        <v>12</v>
      </c>
      <c r="G223" s="10" t="s">
        <v>13</v>
      </c>
      <c r="H223" s="57" t="s">
        <v>14</v>
      </c>
      <c r="I223" s="11" t="s">
        <v>16</v>
      </c>
      <c r="J223" s="12" t="s">
        <v>17</v>
      </c>
      <c r="K223" s="12" t="s">
        <v>18</v>
      </c>
      <c r="L223" s="12" t="s">
        <v>5</v>
      </c>
      <c r="M223" s="46" t="s">
        <v>28</v>
      </c>
      <c r="N223" s="310"/>
      <c r="O223" s="298"/>
    </row>
    <row r="224" spans="1:15" ht="15.75" thickBot="1">
      <c r="A224" s="57">
        <v>1</v>
      </c>
      <c r="B224" s="13" t="str">
        <f>'[2]Prezentace-sen'!B222</f>
        <v>ŠRÁMEK</v>
      </c>
      <c r="C224" s="14" t="str">
        <f>'[2]Prezentace-sen'!C222</f>
        <v>Vladimír</v>
      </c>
      <c r="D224" s="57" t="str">
        <f>'[2]Prezentace-sen'!D222</f>
        <v>131-014</v>
      </c>
      <c r="E224" s="8" t="str">
        <f>'[2]Prezentace-sen'!E222</f>
        <v>ADMIRAL Jablonec n.N.</v>
      </c>
      <c r="F224" s="8" t="str">
        <f>'[2]Prezentace-sen'!G222</f>
        <v>RENOWN</v>
      </c>
      <c r="G224" s="10" t="str">
        <f>'[2]Prezentace-sen'!F222</f>
        <v>1:10</v>
      </c>
      <c r="H224" s="57">
        <f>'[2]Prezentace-sen'!H222</f>
        <v>500</v>
      </c>
      <c r="I224" s="57">
        <f>'[2]DS-sen'!U5</f>
        <v>98</v>
      </c>
      <c r="J224" s="57">
        <f>'[2]DS-sen'!U6</f>
        <v>88</v>
      </c>
      <c r="K224" s="57">
        <f>'[2]DS-sen'!U7</f>
        <v>87</v>
      </c>
      <c r="L224" s="16">
        <f>'[2]DS-sen'!V5</f>
        <v>89</v>
      </c>
      <c r="M224" s="16">
        <f>'[2]DS-sen'!V7</f>
        <v>94</v>
      </c>
      <c r="N224" s="16">
        <f t="shared" ref="N224:N226" si="7">L224+M224+((SUM(I224:K224)-MIN(I224:K224)))</f>
        <v>369</v>
      </c>
      <c r="O224" s="57"/>
    </row>
    <row r="225" spans="1:15" ht="15.75" thickBot="1">
      <c r="A225" s="57">
        <v>2</v>
      </c>
      <c r="B225" s="13" t="str">
        <f>'[2]Prezentace-sen'!B223</f>
        <v>JAKEŠ</v>
      </c>
      <c r="C225" s="14" t="str">
        <f>'[2]Prezentace-sen'!C223</f>
        <v>Tomáš  jun.</v>
      </c>
      <c r="D225" s="57" t="str">
        <f>'[2]Prezentace-sen'!D223</f>
        <v>316-017</v>
      </c>
      <c r="E225" s="8" t="str">
        <f>'[2]Prezentace-sen'!E223</f>
        <v xml:space="preserve">Fregata Bakov </v>
      </c>
      <c r="F225" s="8" t="str">
        <f>'[2]Prezentace-sen'!G223</f>
        <v>ALTONA</v>
      </c>
      <c r="G225" s="10">
        <f>'[2]Prezentace-sen'!F223</f>
        <v>5.5555555555555552E-2</v>
      </c>
      <c r="H225" s="57">
        <f>'[2]Prezentace-sen'!H223</f>
        <v>505</v>
      </c>
      <c r="I225" s="57">
        <f>'[2]DS-sen'!U8</f>
        <v>72</v>
      </c>
      <c r="J225" s="57">
        <f>'[2]DS-sen'!U9</f>
        <v>85</v>
      </c>
      <c r="K225" s="57">
        <f>'[2]DS-sen'!U10</f>
        <v>57</v>
      </c>
      <c r="L225" s="16">
        <f>'[2]DS-sen'!V8</f>
        <v>93.67</v>
      </c>
      <c r="M225" s="16">
        <f>'[2]DS-sen'!V10</f>
        <v>94.33</v>
      </c>
      <c r="N225" s="16">
        <f t="shared" si="7"/>
        <v>345</v>
      </c>
      <c r="O225" s="57"/>
    </row>
    <row r="226" spans="1:15" ht="15.75" thickBot="1">
      <c r="A226" s="57">
        <v>3</v>
      </c>
      <c r="B226" s="13" t="str">
        <f>'[2]Prezentace-sen'!B224</f>
        <v xml:space="preserve">KŘEN </v>
      </c>
      <c r="C226" s="14" t="str">
        <f>'[2]Prezentace-sen'!C224</f>
        <v>Otakar</v>
      </c>
      <c r="D226" s="57" t="str">
        <f>'[2]Prezentace-sen'!D224</f>
        <v>028-037</v>
      </c>
      <c r="E226" s="8" t="str">
        <f>'[2]Prezentace-sen'!E224</f>
        <v>NAUTILUS Proboštov</v>
      </c>
      <c r="F226" s="8" t="str">
        <f>'[2]Prezentace-sen'!G224</f>
        <v>Gary Gilmore II</v>
      </c>
      <c r="G226" s="10" t="str">
        <f>'[2]Prezentace-sen'!F224</f>
        <v>1:30</v>
      </c>
      <c r="H226" s="57">
        <f>'[2]Prezentace-sen'!H224</f>
        <v>493</v>
      </c>
      <c r="I226" s="57">
        <f>'[2]DS-sen'!U11</f>
        <v>66</v>
      </c>
      <c r="J226" s="57">
        <f>'[2]DS-sen'!U12</f>
        <v>98</v>
      </c>
      <c r="K226" s="57">
        <f>'[2]DS-sen'!U13</f>
        <v>72</v>
      </c>
      <c r="L226" s="16">
        <f>'[2]DS-sen'!V11</f>
        <v>89.67</v>
      </c>
      <c r="M226" s="16">
        <f>'[2]DS-sen'!V13</f>
        <v>70.33</v>
      </c>
      <c r="N226" s="16">
        <f t="shared" si="7"/>
        <v>330</v>
      </c>
      <c r="O226" s="57"/>
    </row>
    <row r="227" spans="1:15">
      <c r="B227" s="1"/>
      <c r="C227" s="1"/>
      <c r="D227" s="2"/>
      <c r="E227" s="1"/>
      <c r="F227" s="1"/>
      <c r="G227" s="6"/>
      <c r="L227" s="3"/>
      <c r="M227" s="4"/>
      <c r="N227" s="5"/>
    </row>
    <row r="228" spans="1:15">
      <c r="B228" s="1"/>
      <c r="C228" s="1"/>
      <c r="D228" s="2"/>
      <c r="E228" s="1"/>
      <c r="F228" s="1"/>
      <c r="G228" s="6"/>
      <c r="L228" s="3"/>
      <c r="M228" s="4"/>
      <c r="N228" s="5"/>
    </row>
    <row r="229" spans="1:15">
      <c r="B229" s="1"/>
      <c r="C229" s="1"/>
      <c r="D229" s="2"/>
      <c r="E229" s="1"/>
      <c r="F229" s="1"/>
      <c r="G229" s="6"/>
      <c r="L229" s="3"/>
      <c r="M229" s="4"/>
      <c r="N229" s="5"/>
    </row>
    <row r="230" spans="1:15">
      <c r="B230" s="1"/>
      <c r="C230" s="1"/>
      <c r="D230" s="2"/>
      <c r="E230" s="1"/>
      <c r="F230" s="1"/>
      <c r="G230" s="6"/>
      <c r="L230" s="3"/>
      <c r="M230" s="4"/>
      <c r="N230" s="5"/>
    </row>
    <row r="231" spans="1:15" ht="15.75" thickBot="1">
      <c r="A231" s="7" t="s">
        <v>164</v>
      </c>
      <c r="B231" s="1"/>
      <c r="C231" s="360" t="s">
        <v>165</v>
      </c>
      <c r="D231" s="2"/>
      <c r="E231" s="1"/>
      <c r="F231" s="1"/>
      <c r="G231" s="6"/>
      <c r="L231" s="3"/>
      <c r="M231" s="4"/>
      <c r="N231" s="5"/>
    </row>
    <row r="232" spans="1:15" ht="15.75" thickBot="1">
      <c r="A232" s="298" t="s">
        <v>1</v>
      </c>
      <c r="B232" s="300" t="s">
        <v>2</v>
      </c>
      <c r="C232" s="300"/>
      <c r="D232" s="300"/>
      <c r="E232" s="300"/>
      <c r="F232" s="300" t="s">
        <v>3</v>
      </c>
      <c r="G232" s="300"/>
      <c r="H232" s="300"/>
      <c r="I232" s="300"/>
      <c r="J232" s="298" t="s">
        <v>16</v>
      </c>
      <c r="K232" s="298" t="s">
        <v>17</v>
      </c>
      <c r="L232" s="298" t="s">
        <v>18</v>
      </c>
      <c r="M232" s="310" t="s">
        <v>5</v>
      </c>
      <c r="N232" s="310" t="s">
        <v>166</v>
      </c>
      <c r="O232" s="298" t="s">
        <v>7</v>
      </c>
    </row>
    <row r="233" spans="1:15" ht="16.5" thickBot="1">
      <c r="A233" s="298"/>
      <c r="B233" s="8" t="s">
        <v>8</v>
      </c>
      <c r="C233" s="8" t="s">
        <v>9</v>
      </c>
      <c r="D233" s="57" t="s">
        <v>10</v>
      </c>
      <c r="E233" s="8" t="s">
        <v>11</v>
      </c>
      <c r="F233" s="8" t="s">
        <v>12</v>
      </c>
      <c r="G233" s="10" t="s">
        <v>13</v>
      </c>
      <c r="H233" s="361" t="s">
        <v>15</v>
      </c>
      <c r="I233" s="57" t="s">
        <v>167</v>
      </c>
      <c r="J233" s="298"/>
      <c r="K233" s="298"/>
      <c r="L233" s="298"/>
      <c r="M233" s="310"/>
      <c r="N233" s="310"/>
      <c r="O233" s="298"/>
    </row>
    <row r="234" spans="1:15" ht="15.75" thickBot="1">
      <c r="A234" s="57">
        <v>1</v>
      </c>
      <c r="B234" s="13" t="str">
        <f>'[2]Prezentace-jun'!B200</f>
        <v>HEINL</v>
      </c>
      <c r="C234" s="14" t="str">
        <f>'[2]Prezentace-jun'!C200</f>
        <v>David     jun.</v>
      </c>
      <c r="D234" s="57" t="str">
        <f>'[2]Prezentace-jun'!D200</f>
        <v>131-088</v>
      </c>
      <c r="E234" s="8" t="str">
        <f>'[2]Prezentace-jun'!E200</f>
        <v>Admiral Jablonec n.N.</v>
      </c>
      <c r="F234" s="8" t="str">
        <f>'[2]Prezentace-jun'!G200</f>
        <v>ATLANTIS</v>
      </c>
      <c r="G234" s="10" t="str">
        <f>'[2]Prezentace-jun'!F200</f>
        <v>NSS-Aj</v>
      </c>
      <c r="H234" s="357" t="str">
        <f>'[2]Prezentace-jun'!K200</f>
        <v>2,4</v>
      </c>
      <c r="I234" s="362">
        <f>'[2]NSS-jun'!N6</f>
        <v>0.88777675045194304</v>
      </c>
      <c r="J234" s="362">
        <f>'[2]NSS-jun'!O6</f>
        <v>2718</v>
      </c>
      <c r="K234" s="362">
        <f>'[2]NSS-jun'!P6</f>
        <v>0</v>
      </c>
      <c r="L234" s="362">
        <f>'[2]NSS-jun'!Q6</f>
        <v>0</v>
      </c>
      <c r="M234" s="362">
        <f>'[2]NSS-jun'!M6</f>
        <v>0</v>
      </c>
      <c r="N234" s="362">
        <f>'[2]NSS-jun'!R6</f>
        <v>2412.977207728381</v>
      </c>
      <c r="O234" s="357"/>
    </row>
    <row r="235" spans="1:15" ht="15.75" thickBot="1">
      <c r="A235" s="57">
        <v>2</v>
      </c>
      <c r="B235" s="13" t="str">
        <f>'[2]Prezentace-jun'!B203</f>
        <v>BUDINA</v>
      </c>
      <c r="C235" s="14" t="str">
        <f>'[2]Prezentace-jun'!C203</f>
        <v>Ondřej  jun.</v>
      </c>
      <c r="D235" s="57" t="str">
        <f>'[2]Prezentace-jun'!D203</f>
        <v>131-074</v>
      </c>
      <c r="E235" s="8" t="str">
        <f>'[2]Prezentace-jun'!E203</f>
        <v>ADMIRAL Jablonec n.N.</v>
      </c>
      <c r="F235" s="8" t="str">
        <f>'[2]Prezentace-jun'!G203</f>
        <v>LEGEND</v>
      </c>
      <c r="G235" s="10" t="str">
        <f>'[2]Prezentace-jun'!F203</f>
        <v>NSS-Aj</v>
      </c>
      <c r="H235" s="357">
        <f>'[2]Prezentace-jun'!K203</f>
        <v>2.4</v>
      </c>
      <c r="I235" s="362">
        <f>'[2]NSS-jun'!N9</f>
        <v>1.0796362710240717</v>
      </c>
      <c r="J235" s="362">
        <f>'[2]NSS-jun'!O7</f>
        <v>3124</v>
      </c>
      <c r="K235" s="362">
        <f>'[2]NSS-jun'!P7</f>
        <v>0</v>
      </c>
      <c r="L235" s="362">
        <f>'[2]NSS-jun'!Q7</f>
        <v>0</v>
      </c>
      <c r="M235" s="362">
        <f>'[2]NSS-jun'!M9</f>
        <v>0</v>
      </c>
      <c r="N235" s="362">
        <f>'[2]NSS-jun'!R7</f>
        <v>2569.5138926175246</v>
      </c>
      <c r="O235" s="357"/>
    </row>
    <row r="236" spans="1:15" ht="15.75" thickBot="1">
      <c r="A236" s="57">
        <v>3</v>
      </c>
      <c r="B236" s="13" t="str">
        <f>'[2]Prezentace-jun'!B204</f>
        <v>KROUPA</v>
      </c>
      <c r="C236" s="14" t="str">
        <f>'[2]Prezentace-jun'!C204</f>
        <v>Milan</v>
      </c>
      <c r="D236" s="57" t="str">
        <f>'[2]Prezentace-jun'!D204</f>
        <v>131-011</v>
      </c>
      <c r="E236" s="8" t="str">
        <f>'[2]Prezentace-jun'!E204</f>
        <v>ADMIRAL Jablonec n.N.</v>
      </c>
      <c r="F236" s="8" t="str">
        <f>'[2]Prezentace-jun'!G204</f>
        <v>ELEONORA</v>
      </c>
      <c r="G236" s="10" t="str">
        <f>'[2]Prezentace-jun'!F204</f>
        <v>NSS-B</v>
      </c>
      <c r="H236" s="357">
        <f>'[2]Prezentace-jun'!K204</f>
        <v>2.4</v>
      </c>
      <c r="I236" s="362">
        <f>'[2]NSS-jun'!N10</f>
        <v>0.98396062669032036</v>
      </c>
      <c r="J236" s="362">
        <f>'[2]NSS-jun'!O8</f>
        <v>2487</v>
      </c>
      <c r="K236" s="362">
        <f>'[2]NSS-jun'!P10</f>
        <v>0</v>
      </c>
      <c r="L236" s="362">
        <f>'[2]NSS-jun'!Q10</f>
        <v>0</v>
      </c>
      <c r="M236" s="362">
        <f>'[2]NSS-jun'!M10</f>
        <v>0</v>
      </c>
      <c r="N236" s="362">
        <f>'[2]NSS-jun'!R8</f>
        <v>2665.1931560084804</v>
      </c>
      <c r="O236" s="357"/>
    </row>
    <row r="237" spans="1:15" ht="15.75" thickBot="1">
      <c r="A237" s="57">
        <v>4</v>
      </c>
      <c r="B237" s="13" t="str">
        <f>'[2]Prezentace-jun'!B201</f>
        <v>BAŽANT</v>
      </c>
      <c r="C237" s="14" t="str">
        <f>'[2]Prezentace-jun'!C201</f>
        <v>Tibor  jun.</v>
      </c>
      <c r="D237" s="57" t="str">
        <f>'[2]Prezentace-jun'!D201</f>
        <v>131-092</v>
      </c>
      <c r="E237" s="8" t="str">
        <f>'[2]Prezentace-jun'!E201</f>
        <v>Admiral Jablonec n.N.</v>
      </c>
      <c r="F237" s="8" t="str">
        <f>'[2]Prezentace-jun'!G201</f>
        <v>ILLBRUCK</v>
      </c>
      <c r="G237" s="10" t="str">
        <f>'[2]Prezentace-jun'!F201</f>
        <v>NSS-Aj</v>
      </c>
      <c r="H237" s="357">
        <f>'[2]Prezentace-jun'!K201</f>
        <v>2.4</v>
      </c>
      <c r="I237" s="362">
        <f>'[2]NSS-jun'!N7</f>
        <v>0.8225076480849951</v>
      </c>
      <c r="J237" s="362">
        <f>'[2]NSS-jun'!O9</f>
        <v>2594</v>
      </c>
      <c r="K237" s="362">
        <f>'[2]NSS-jun'!P9</f>
        <v>0</v>
      </c>
      <c r="L237" s="362">
        <f>'[2]NSS-jun'!Q9</f>
        <v>0</v>
      </c>
      <c r="M237" s="362">
        <f>'[2]NSS-jun'!M9</f>
        <v>0</v>
      </c>
      <c r="N237" s="362">
        <f>'[2]NSS-jun'!R9</f>
        <v>2800.5764870364419</v>
      </c>
      <c r="O237" s="357"/>
    </row>
    <row r="238" spans="1:15" ht="15.75" thickBot="1">
      <c r="A238" s="57">
        <v>5</v>
      </c>
      <c r="B238" s="13" t="str">
        <f>'[2]Prezentace-jun'!B202</f>
        <v>DANÍČEK</v>
      </c>
      <c r="C238" s="14" t="str">
        <f>'[2]Prezentace-jun'!C202</f>
        <v>Petr jun.</v>
      </c>
      <c r="D238" s="57" t="str">
        <f>'[2]Prezentace-jun'!D202</f>
        <v>131-077</v>
      </c>
      <c r="E238" s="8" t="str">
        <f>'[2]Prezentace-jun'!E202</f>
        <v>ADMIRAL Jablonec n.N.</v>
      </c>
      <c r="F238" s="8" t="str">
        <f>'[2]Prezentace-jun'!G202</f>
        <v>OCEAN</v>
      </c>
      <c r="G238" s="10" t="str">
        <f>'[2]Prezentace-jun'!F202</f>
        <v>NSS-Aj</v>
      </c>
      <c r="H238" s="357" t="str">
        <f>'[2]Prezentace-jun'!K202</f>
        <v>2,4</v>
      </c>
      <c r="I238" s="362">
        <f>'[2]NSS-jun'!N8</f>
        <v>1.0716498415796061</v>
      </c>
      <c r="J238" s="362">
        <f>'[2]NSS-jun'!O10</f>
        <v>3478</v>
      </c>
      <c r="K238" s="362">
        <f>'[2]NSS-jun'!P10</f>
        <v>0</v>
      </c>
      <c r="L238" s="362">
        <f>'[2]NSS-jun'!Q10</f>
        <v>0</v>
      </c>
      <c r="M238" s="362">
        <f>'[2]NSS-jun'!M10</f>
        <v>0</v>
      </c>
      <c r="N238" s="362">
        <f>'[2]NSS-jun'!R10</f>
        <v>3422.2150596289343</v>
      </c>
      <c r="O238" s="357"/>
    </row>
    <row r="239" spans="1:15" ht="15.75" thickBot="1">
      <c r="A239" s="57">
        <v>6</v>
      </c>
      <c r="B239" s="13" t="str">
        <f>'[2]Prezentace-jun'!B205</f>
        <v>KOPECKÝ</v>
      </c>
      <c r="C239" s="14" t="str">
        <f>'[2]Prezentace-jun'!C205</f>
        <v>Zdeněk</v>
      </c>
      <c r="D239" s="57" t="str">
        <f>'[2]Prezentace-jun'!D205</f>
        <v>101-001</v>
      </c>
      <c r="E239" s="8" t="str">
        <f>'[2]Prezentace-jun'!E205</f>
        <v>Bílá Třemošná</v>
      </c>
      <c r="F239" s="8" t="str">
        <f>'[2]Prezentace-jun'!G205</f>
        <v>DORIAN GRAY</v>
      </c>
      <c r="G239" s="10" t="str">
        <f>'[2]Prezentace-jun'!F205</f>
        <v>NSS-B</v>
      </c>
      <c r="H239" s="357">
        <f>'[2]Prezentace-jun'!K205</f>
        <v>2.4</v>
      </c>
      <c r="I239" s="362">
        <f>'[2]NSS-jun'!N11</f>
        <v>0.97726261049078755</v>
      </c>
      <c r="J239" s="362">
        <f>'[2]NSS-jun'!O11</f>
        <v>5796</v>
      </c>
      <c r="K239" s="362">
        <f>'[2]NSS-jun'!P11</f>
        <v>0</v>
      </c>
      <c r="L239" s="362">
        <f>'[2]NSS-jun'!Q11</f>
        <v>0</v>
      </c>
      <c r="M239" s="362">
        <f>'[2]NSS-jun'!M11</f>
        <v>0</v>
      </c>
      <c r="N239" s="362">
        <f>'[2]NSS-jun'!R11</f>
        <v>5664.2140904046046</v>
      </c>
      <c r="O239" s="357"/>
    </row>
    <row r="240" spans="1:15" ht="15.75" thickBot="1">
      <c r="A240" s="57">
        <v>7</v>
      </c>
      <c r="B240" s="13" t="str">
        <f>'[2]Prezentace-jun'!B206</f>
        <v>JAKEŠ</v>
      </c>
      <c r="C240" s="14" t="str">
        <f>'[2]Prezentace-jun'!C206</f>
        <v>Tomáš jun</v>
      </c>
      <c r="D240" s="57" t="str">
        <f>'[2]Prezentace-jun'!D206</f>
        <v>316-017</v>
      </c>
      <c r="E240" s="8" t="str">
        <f>'[2]Prezentace-jun'!E206</f>
        <v>FREGATA  Bakov</v>
      </c>
      <c r="F240" s="8" t="str">
        <f>'[2]Prezentace-jun'!G206</f>
        <v>AMATI</v>
      </c>
      <c r="G240" s="10" t="str">
        <f>'[2]Prezentace-jun'!F206</f>
        <v>NSS-A</v>
      </c>
      <c r="H240" s="357">
        <f>'[2]Prezentace-jun'!K206</f>
        <v>2.4</v>
      </c>
      <c r="I240" s="362">
        <f>'[2]NSS-jun'!N12</f>
        <v>0.81764933519454841</v>
      </c>
      <c r="J240" s="362">
        <f>'[2]NSS-jun'!O12</f>
        <v>11600</v>
      </c>
      <c r="K240" s="362">
        <f>'[2]NSS-jun'!P12</f>
        <v>0</v>
      </c>
      <c r="L240" s="362">
        <f>'[2]NSS-jun'!Q12</f>
        <v>0</v>
      </c>
      <c r="M240" s="362">
        <f>'[2]NSS-jun'!M12</f>
        <v>0</v>
      </c>
      <c r="N240" s="362">
        <f>'[2]NSS-jun'!R12</f>
        <v>9484.7322882567623</v>
      </c>
      <c r="O240" s="357"/>
    </row>
    <row r="243" spans="1:2" ht="15.75">
      <c r="B243" s="363" t="s">
        <v>168</v>
      </c>
    </row>
    <row r="244" spans="1:2">
      <c r="A244" t="s">
        <v>169</v>
      </c>
    </row>
    <row r="245" spans="1:2">
      <c r="A245" t="s">
        <v>170</v>
      </c>
    </row>
    <row r="246" spans="1:2">
      <c r="A246" t="s">
        <v>171</v>
      </c>
    </row>
    <row r="247" spans="1:2">
      <c r="A247" t="s">
        <v>172</v>
      </c>
    </row>
    <row r="248" spans="1:2">
      <c r="A248" t="s">
        <v>173</v>
      </c>
    </row>
    <row r="251" spans="1:2" ht="15.75">
      <c r="B251" s="363" t="s">
        <v>174</v>
      </c>
    </row>
    <row r="253" spans="1:2">
      <c r="A253" t="s">
        <v>175</v>
      </c>
    </row>
    <row r="254" spans="1:2">
      <c r="A254" t="s">
        <v>170</v>
      </c>
    </row>
    <row r="255" spans="1:2">
      <c r="A255" t="s">
        <v>176</v>
      </c>
    </row>
    <row r="256" spans="1:2">
      <c r="A256" t="s">
        <v>177</v>
      </c>
    </row>
    <row r="257" spans="1:4">
      <c r="A257" t="s">
        <v>178</v>
      </c>
    </row>
    <row r="260" spans="1:4" ht="15.75">
      <c r="B260" s="363" t="s">
        <v>179</v>
      </c>
    </row>
    <row r="262" spans="1:4">
      <c r="A262" t="s">
        <v>175</v>
      </c>
    </row>
    <row r="263" spans="1:4">
      <c r="A263" t="s">
        <v>180</v>
      </c>
    </row>
    <row r="264" spans="1:4">
      <c r="A264" t="s">
        <v>181</v>
      </c>
      <c r="D264" t="s">
        <v>182</v>
      </c>
    </row>
    <row r="265" spans="1:4">
      <c r="A265" t="s">
        <v>183</v>
      </c>
    </row>
    <row r="266" spans="1:4">
      <c r="A266" t="s">
        <v>184</v>
      </c>
    </row>
  </sheetData>
  <mergeCells count="95">
    <mergeCell ref="M232:M233"/>
    <mergeCell ref="N232:N233"/>
    <mergeCell ref="O232:O233"/>
    <mergeCell ref="A232:A233"/>
    <mergeCell ref="B232:E232"/>
    <mergeCell ref="F232:I232"/>
    <mergeCell ref="J232:J233"/>
    <mergeCell ref="K232:K233"/>
    <mergeCell ref="L232:L233"/>
    <mergeCell ref="N211:N212"/>
    <mergeCell ref="O211:O212"/>
    <mergeCell ref="A222:A223"/>
    <mergeCell ref="B222:E222"/>
    <mergeCell ref="F222:H222"/>
    <mergeCell ref="I222:K222"/>
    <mergeCell ref="L222:M222"/>
    <mergeCell ref="N222:N223"/>
    <mergeCell ref="O222:O223"/>
    <mergeCell ref="A210:B210"/>
    <mergeCell ref="A211:A212"/>
    <mergeCell ref="B211:E211"/>
    <mergeCell ref="F211:I211"/>
    <mergeCell ref="J211:L211"/>
    <mergeCell ref="M211:M212"/>
    <mergeCell ref="O191:O192"/>
    <mergeCell ref="A200:A201"/>
    <mergeCell ref="B200:E200"/>
    <mergeCell ref="F200:I200"/>
    <mergeCell ref="J200:L200"/>
    <mergeCell ref="M200:M201"/>
    <mergeCell ref="N200:N201"/>
    <mergeCell ref="O200:O201"/>
    <mergeCell ref="A191:A192"/>
    <mergeCell ref="B191:E191"/>
    <mergeCell ref="F191:I191"/>
    <mergeCell ref="J191:L191"/>
    <mergeCell ref="M191:M192"/>
    <mergeCell ref="N191:N192"/>
    <mergeCell ref="O159:O160"/>
    <mergeCell ref="A174:A175"/>
    <mergeCell ref="B174:E174"/>
    <mergeCell ref="F174:I174"/>
    <mergeCell ref="J174:L174"/>
    <mergeCell ref="M174:M175"/>
    <mergeCell ref="N174:N175"/>
    <mergeCell ref="O174:O175"/>
    <mergeCell ref="A159:A160"/>
    <mergeCell ref="B159:E159"/>
    <mergeCell ref="F159:I159"/>
    <mergeCell ref="J159:L159"/>
    <mergeCell ref="M159:M160"/>
    <mergeCell ref="N159:N160"/>
    <mergeCell ref="O107:O108"/>
    <mergeCell ref="A132:A133"/>
    <mergeCell ref="B132:E132"/>
    <mergeCell ref="F132:I132"/>
    <mergeCell ref="J132:L132"/>
    <mergeCell ref="M132:M133"/>
    <mergeCell ref="N132:N133"/>
    <mergeCell ref="O132:O133"/>
    <mergeCell ref="A107:A108"/>
    <mergeCell ref="B107:E107"/>
    <mergeCell ref="F107:I107"/>
    <mergeCell ref="J107:L107"/>
    <mergeCell ref="M107:M108"/>
    <mergeCell ref="N107:N108"/>
    <mergeCell ref="O46:O47"/>
    <mergeCell ref="A77:A78"/>
    <mergeCell ref="B77:E77"/>
    <mergeCell ref="F77:I77"/>
    <mergeCell ref="J77:L77"/>
    <mergeCell ref="M77:M78"/>
    <mergeCell ref="N77:N78"/>
    <mergeCell ref="O77:O78"/>
    <mergeCell ref="A46:A47"/>
    <mergeCell ref="B46:E46"/>
    <mergeCell ref="F46:I46"/>
    <mergeCell ref="J46:L46"/>
    <mergeCell ref="M46:M47"/>
    <mergeCell ref="N46:N47"/>
    <mergeCell ref="N6:N7"/>
    <mergeCell ref="O6:O7"/>
    <mergeCell ref="A16:A17"/>
    <mergeCell ref="B16:E16"/>
    <mergeCell ref="F16:I16"/>
    <mergeCell ref="J16:L16"/>
    <mergeCell ref="M16:M17"/>
    <mergeCell ref="N16:N17"/>
    <mergeCell ref="O16:O17"/>
    <mergeCell ref="E1:K1"/>
    <mergeCell ref="A6:A7"/>
    <mergeCell ref="B6:E6"/>
    <mergeCell ref="F6:I6"/>
    <mergeCell ref="J6:L6"/>
    <mergeCell ref="M6:M7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5</vt:i4>
      </vt:variant>
    </vt:vector>
  </HeadingPairs>
  <TitlesOfParts>
    <vt:vector size="5" baseType="lpstr">
      <vt:lpstr>Titul</vt:lpstr>
      <vt:lpstr>KOTVA 2017</vt:lpstr>
      <vt:lpstr>NSS-A jun</vt:lpstr>
      <vt:lpstr>NSS-B</vt:lpstr>
      <vt:lpstr>STUHA 2017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2017-09-13T16:55:26Z</dcterms:modified>
</cp:coreProperties>
</file>