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ITUL" sheetId="1" r:id="rId1"/>
    <sheet name="NSS-STUHA" sheetId="2" r:id="rId2"/>
    <sheet name="NSS-KOTVA" sheetId="3" r:id="rId3"/>
    <sheet name="KOTVA+NOC" sheetId="4" r:id="rId4"/>
    <sheet name="STUHA" sheetId="5" r:id="rId5"/>
  </sheets>
  <externalReferences>
    <externalReference r:id="rId8"/>
  </externalReferences>
  <definedNames>
    <definedName name="_xlnm.Print_Area" localSheetId="3">'KOTVA+NOC'!$A$1:$N$116</definedName>
    <definedName name="_xlnm.Print_Area" localSheetId="2">'NSS-KOTVA'!$A$1:$AC$26</definedName>
    <definedName name="_xlnm.Print_Area" localSheetId="1">'NSS-STUHA'!$A$1:$AC$31</definedName>
    <definedName name="_xlnm.Print_Area" localSheetId="4">'STUHA'!$A$1:$M$61</definedName>
  </definedNames>
  <calcPr fullCalcOnLoad="1"/>
</workbook>
</file>

<file path=xl/sharedStrings.xml><?xml version="1.0" encoding="utf-8"?>
<sst xmlns="http://schemas.openxmlformats.org/spreadsheetml/2006/main" count="877" uniqueCount="306">
  <si>
    <t>Poř.</t>
  </si>
  <si>
    <t>Přijmení a jméno</t>
  </si>
  <si>
    <t>Licence</t>
  </si>
  <si>
    <t>Klub</t>
  </si>
  <si>
    <t>Jméno modelu</t>
  </si>
  <si>
    <t>Měřítko</t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</si>
  <si>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</si>
  <si>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</si>
  <si>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</si>
  <si>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</si>
  <si>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</t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</si>
  <si>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</si>
  <si>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</si>
  <si>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</si>
  <si>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</si>
  <si>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</si>
  <si>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</t>
  </si>
  <si>
    <t>2.</t>
  </si>
  <si>
    <t>3.</t>
  </si>
  <si>
    <t>1. j</t>
  </si>
  <si>
    <t>2. j</t>
  </si>
  <si>
    <t>3. j</t>
  </si>
  <si>
    <t>Atlantis</t>
  </si>
  <si>
    <t>1:20</t>
  </si>
  <si>
    <t>Podpis</t>
  </si>
  <si>
    <t>Jízdní zkouška</t>
  </si>
  <si>
    <t>Ved. startoviště</t>
  </si>
  <si>
    <t>Rozhodčí</t>
  </si>
  <si>
    <t>Hlavní rozhodčí</t>
  </si>
  <si>
    <t>P1</t>
  </si>
  <si>
    <t>P2</t>
  </si>
  <si>
    <t>klub</t>
  </si>
  <si>
    <t>4.</t>
  </si>
  <si>
    <t>celkem</t>
  </si>
  <si>
    <t>SOLFRONK</t>
  </si>
  <si>
    <t>Martin</t>
  </si>
  <si>
    <t>131-068</t>
  </si>
  <si>
    <t>ADMIRAL Jablonec n.N.</t>
  </si>
  <si>
    <t>5.</t>
  </si>
  <si>
    <t>Pavel</t>
  </si>
  <si>
    <t>6.</t>
  </si>
  <si>
    <t>Jiří</t>
  </si>
  <si>
    <t>licence</t>
  </si>
  <si>
    <t>model</t>
  </si>
  <si>
    <t>M</t>
  </si>
  <si>
    <t>hodn.</t>
  </si>
  <si>
    <t>1:25</t>
  </si>
  <si>
    <t>Karel</t>
  </si>
  <si>
    <t>Josef</t>
  </si>
  <si>
    <t>Jan</t>
  </si>
  <si>
    <t>F4-A junior</t>
  </si>
  <si>
    <t>Tomáš</t>
  </si>
  <si>
    <t>1:26</t>
  </si>
  <si>
    <t>7.</t>
  </si>
  <si>
    <t>8.</t>
  </si>
  <si>
    <t>11.</t>
  </si>
  <si>
    <t>12.</t>
  </si>
  <si>
    <t>13.</t>
  </si>
  <si>
    <t>SALLY 68</t>
  </si>
  <si>
    <t>14.</t>
  </si>
  <si>
    <t>KUPKA</t>
  </si>
  <si>
    <t>403-005</t>
  </si>
  <si>
    <t>15.</t>
  </si>
  <si>
    <t>F4-A</t>
  </si>
  <si>
    <t>Vladimír</t>
  </si>
  <si>
    <t>Petr</t>
  </si>
  <si>
    <t>9.</t>
  </si>
  <si>
    <t>10.</t>
  </si>
  <si>
    <t>DS</t>
  </si>
  <si>
    <t>NOČNÍ   SOUTĚŽ</t>
  </si>
  <si>
    <t>079-009</t>
  </si>
  <si>
    <t>1:35</t>
  </si>
  <si>
    <t>XENIE</t>
  </si>
  <si>
    <t>MAJER</t>
  </si>
  <si>
    <t>F2</t>
  </si>
  <si>
    <t>F2-A junior</t>
  </si>
  <si>
    <t>1:50</t>
  </si>
  <si>
    <t>Dvůr Králové</t>
  </si>
  <si>
    <t xml:space="preserve">TOMÁŠEK  </t>
  </si>
  <si>
    <t>131-010</t>
  </si>
  <si>
    <t>1:40</t>
  </si>
  <si>
    <t>HOŘEJŠÍ</t>
  </si>
  <si>
    <t>ŠRÁMEK</t>
  </si>
  <si>
    <t>Ivan</t>
  </si>
  <si>
    <t xml:space="preserve">DARVAŠ </t>
  </si>
  <si>
    <t>131-018</t>
  </si>
  <si>
    <t>loď</t>
  </si>
  <si>
    <t>stroj</t>
  </si>
  <si>
    <t>JANKO</t>
  </si>
  <si>
    <t>Jakub</t>
  </si>
  <si>
    <t>403-008</t>
  </si>
  <si>
    <t>GMH</t>
  </si>
  <si>
    <t>HAVLÍK</t>
  </si>
  <si>
    <t>Filip</t>
  </si>
  <si>
    <t>KLoM Třebechovice</t>
  </si>
  <si>
    <t>SURVEY</t>
  </si>
  <si>
    <t>DANČA</t>
  </si>
  <si>
    <t>1:60</t>
  </si>
  <si>
    <t>BRAKE</t>
  </si>
  <si>
    <t>KLoM Brandýs n.L.</t>
  </si>
  <si>
    <t>P3</t>
  </si>
  <si>
    <t>131-058</t>
  </si>
  <si>
    <t>JAKEŠ</t>
  </si>
  <si>
    <t>Stanislav</t>
  </si>
  <si>
    <t>DARAKEV</t>
  </si>
  <si>
    <t>403-004</t>
  </si>
  <si>
    <t>CYCLOP</t>
  </si>
  <si>
    <t>Jaroslav</t>
  </si>
  <si>
    <t>EDITA</t>
  </si>
  <si>
    <t>Michal</t>
  </si>
  <si>
    <t>NEPTUNE</t>
  </si>
  <si>
    <t>MAGLOCKÝ</t>
  </si>
  <si>
    <t xml:space="preserve">F4-B, C </t>
  </si>
  <si>
    <t>Zdeněk</t>
  </si>
  <si>
    <t xml:space="preserve">Jakub </t>
  </si>
  <si>
    <t xml:space="preserve">Martin  </t>
  </si>
  <si>
    <t>131-027</t>
  </si>
  <si>
    <t>Stormy Wheather</t>
  </si>
  <si>
    <t>1:13,5</t>
  </si>
  <si>
    <t>079-017</t>
  </si>
  <si>
    <t>131-036</t>
  </si>
  <si>
    <t>Gabriela</t>
  </si>
  <si>
    <t>Jan jun.</t>
  </si>
  <si>
    <t>KRÁL</t>
  </si>
  <si>
    <t>131-085</t>
  </si>
  <si>
    <t>SALLY 85</t>
  </si>
  <si>
    <t xml:space="preserve">F4-B,C </t>
  </si>
  <si>
    <t>Lo-62     41 MODRÁ STUHA   26.8.2012</t>
  </si>
  <si>
    <t>41. MODRÁ STUHA 2012</t>
  </si>
  <si>
    <t>Lo-61      45. JABLONECKÁ  KOTVA   25.8.2012</t>
  </si>
  <si>
    <t>45. JABLONECKÁ KOTVA 2012</t>
  </si>
  <si>
    <t>Soutěž: 45. JABLONECKÁ KOTVA 2012</t>
  </si>
  <si>
    <t xml:space="preserve">Termín: 25.8.2012 </t>
  </si>
  <si>
    <r>
      <t>L</t>
    </r>
    <r>
      <rPr>
        <b/>
        <vertAlign val="subscript"/>
        <sz val="10"/>
        <rFont val="Arial CE"/>
        <family val="2"/>
      </rPr>
      <t>KVR</t>
    </r>
  </si>
  <si>
    <t>Stavební zkouška W</t>
  </si>
  <si>
    <t>Přepočet Tz [s] na body</t>
  </si>
  <si>
    <t>Součet bodů</t>
  </si>
  <si>
    <t>Nejhorší jízda</t>
  </si>
  <si>
    <t>K=</t>
  </si>
  <si>
    <t>Celkem</t>
  </si>
  <si>
    <t>Tz1</t>
  </si>
  <si>
    <t>Tz2</t>
  </si>
  <si>
    <t>Tz3</t>
  </si>
  <si>
    <t>Kvapil Miloš</t>
  </si>
  <si>
    <t>KLoM Admiral Jablonec n. N.</t>
  </si>
  <si>
    <t>Kreisel Jiří</t>
  </si>
  <si>
    <t>131-041</t>
  </si>
  <si>
    <t>Kroupa Milan</t>
  </si>
  <si>
    <t>131-011</t>
  </si>
  <si>
    <t>Endeavour</t>
  </si>
  <si>
    <t>1:24,6</t>
  </si>
  <si>
    <t>Mrákota Josef</t>
  </si>
  <si>
    <t>168-027</t>
  </si>
  <si>
    <t>Delta Pardubice</t>
  </si>
  <si>
    <t>Spray</t>
  </si>
  <si>
    <t>Jakubík Miloš</t>
  </si>
  <si>
    <t>Mrákotová Lenka</t>
  </si>
  <si>
    <t>168-</t>
  </si>
  <si>
    <t>Critter</t>
  </si>
  <si>
    <t>Vancl Jaroslav</t>
  </si>
  <si>
    <t>Douša Ladislav</t>
  </si>
  <si>
    <t>535-001</t>
  </si>
  <si>
    <t>KLoM Písek</t>
  </si>
  <si>
    <t>Legend</t>
  </si>
  <si>
    <t>1:28</t>
  </si>
  <si>
    <t>Mudra Přemysl</t>
  </si>
  <si>
    <t>189-024</t>
  </si>
  <si>
    <t>MK Česílko Valdice</t>
  </si>
  <si>
    <t>Sirius</t>
  </si>
  <si>
    <t>1:15</t>
  </si>
  <si>
    <t>43*</t>
  </si>
  <si>
    <t>46*</t>
  </si>
  <si>
    <t>42*</t>
  </si>
  <si>
    <t>Malinský Miroslav</t>
  </si>
  <si>
    <t>Discovery</t>
  </si>
  <si>
    <t>Kabešová Eva</t>
  </si>
  <si>
    <t>KLoM Brandýs nad Labem</t>
  </si>
  <si>
    <t>Exclusive</t>
  </si>
  <si>
    <t>Rozhodčí               1</t>
  </si>
  <si>
    <t>Holan Otakar</t>
  </si>
  <si>
    <t>CZ-11/A</t>
  </si>
  <si>
    <t>Tomášek Zdeněk st.</t>
  </si>
  <si>
    <t>CZ-02/A/OS</t>
  </si>
  <si>
    <t>Ing. Tomášek Zdeněk</t>
  </si>
  <si>
    <t>Sekretář</t>
  </si>
  <si>
    <t>Soutěž: 41. MODRÁ STUHA 2012</t>
  </si>
  <si>
    <t xml:space="preserve">Termín: 26.8.2012 </t>
  </si>
  <si>
    <t>Regatta</t>
  </si>
  <si>
    <t>Přepočít. Jízdy Tz [s]</t>
  </si>
  <si>
    <t>Otakar Holan</t>
  </si>
  <si>
    <t>JELÍNEK</t>
  </si>
  <si>
    <t>Vojtěch</t>
  </si>
  <si>
    <t>131-091</t>
  </si>
  <si>
    <t>BK-2</t>
  </si>
  <si>
    <t>VÁCLAVŮ</t>
  </si>
  <si>
    <t>131-065</t>
  </si>
  <si>
    <t>monitor SSSR</t>
  </si>
  <si>
    <t>R-3</t>
  </si>
  <si>
    <t>ŽANTA</t>
  </si>
  <si>
    <t>Štěpán</t>
  </si>
  <si>
    <t>131-039</t>
  </si>
  <si>
    <t>B-    stíhač ponorek</t>
  </si>
  <si>
    <t>A-    M-600</t>
  </si>
  <si>
    <t>B-    FARM</t>
  </si>
  <si>
    <t>FREGATA Bakov</t>
  </si>
  <si>
    <t>316-016</t>
  </si>
  <si>
    <t>B-    KB-24</t>
  </si>
  <si>
    <t>VORÁČKOVÁ</t>
  </si>
  <si>
    <t>Kristina</t>
  </si>
  <si>
    <t>511-015</t>
  </si>
  <si>
    <t>MAJÁK Borovany</t>
  </si>
  <si>
    <t>K 211</t>
  </si>
  <si>
    <t>131-014</t>
  </si>
  <si>
    <t>KOČÍ</t>
  </si>
  <si>
    <t>RENOWN      1:10</t>
  </si>
  <si>
    <t>RENOWN      1:12</t>
  </si>
  <si>
    <t>VORÁČEK</t>
  </si>
  <si>
    <t>511-016</t>
  </si>
  <si>
    <t>PETROPAVLOVSK 1:10</t>
  </si>
  <si>
    <t>RADOTÍN       1:10</t>
  </si>
  <si>
    <t>018-001</t>
  </si>
  <si>
    <t>GARY GILMORE    1:20</t>
  </si>
  <si>
    <t>ČIHÁK</t>
  </si>
  <si>
    <t>131-093</t>
  </si>
  <si>
    <t>316-017</t>
  </si>
  <si>
    <t>SALLY 93</t>
  </si>
  <si>
    <t>POSPÍŠIL</t>
  </si>
  <si>
    <t>Jáchym</t>
  </si>
  <si>
    <t>FERJANČIČOVÁ</t>
  </si>
  <si>
    <t>Aneta</t>
  </si>
  <si>
    <t>6.-7.</t>
  </si>
  <si>
    <t>TAHAL</t>
  </si>
  <si>
    <t>Kryštof</t>
  </si>
  <si>
    <t>131-090</t>
  </si>
  <si>
    <t>POLICE 90</t>
  </si>
  <si>
    <t>511-031</t>
  </si>
  <si>
    <t>131-072</t>
  </si>
  <si>
    <t>ELIŠKA</t>
  </si>
  <si>
    <t>SALLY 91</t>
  </si>
  <si>
    <t>JEDLIČKA</t>
  </si>
  <si>
    <t>Lubomír</t>
  </si>
  <si>
    <t>FERJANČIČ</t>
  </si>
  <si>
    <t>Bohuslav</t>
  </si>
  <si>
    <t>8.-9.</t>
  </si>
  <si>
    <t>BÍLINA</t>
  </si>
  <si>
    <t>HAVELKOVÁ</t>
  </si>
  <si>
    <t>Kateřina</t>
  </si>
  <si>
    <t>JIRKOVÁ</t>
  </si>
  <si>
    <t>Lenka</t>
  </si>
  <si>
    <t>ČESÍLKO Valdice</t>
  </si>
  <si>
    <t>Policie</t>
  </si>
  <si>
    <t>THEIA</t>
  </si>
  <si>
    <t>511-010</t>
  </si>
  <si>
    <t>511-006</t>
  </si>
  <si>
    <t>520-006</t>
  </si>
  <si>
    <t>BARRAKUDA  Nová Ves</t>
  </si>
  <si>
    <t>511-023</t>
  </si>
  <si>
    <t>HATRMAN</t>
  </si>
  <si>
    <t>Police</t>
  </si>
  <si>
    <t>KLASICC</t>
  </si>
  <si>
    <t>LEADER</t>
  </si>
  <si>
    <t>189-019</t>
  </si>
  <si>
    <t>SUZANE</t>
  </si>
  <si>
    <t>511-009</t>
  </si>
  <si>
    <t>403-009</t>
  </si>
  <si>
    <t>511-028</t>
  </si>
  <si>
    <t>511-008</t>
  </si>
  <si>
    <t>KARPATSKÝ</t>
  </si>
  <si>
    <t>520-001</t>
  </si>
  <si>
    <t>HLÁVKOVÁ</t>
  </si>
  <si>
    <t>Alena</t>
  </si>
  <si>
    <t>520-007</t>
  </si>
  <si>
    <t>B-     BOBR</t>
  </si>
  <si>
    <t>B-     PIPER</t>
  </si>
  <si>
    <t>1:72</t>
  </si>
  <si>
    <t>Pavel st.</t>
  </si>
  <si>
    <t>403-001</t>
  </si>
  <si>
    <t>131-009</t>
  </si>
  <si>
    <t>90,00</t>
  </si>
  <si>
    <t>92,00</t>
  </si>
  <si>
    <t>88,00</t>
  </si>
  <si>
    <t>B -    PT 109</t>
  </si>
  <si>
    <t xml:space="preserve">C-     SNOWBERRY </t>
  </si>
  <si>
    <t>Pavel ml.</t>
  </si>
  <si>
    <t>16.</t>
  </si>
  <si>
    <t>4.-7.</t>
  </si>
  <si>
    <t>8.-12.</t>
  </si>
  <si>
    <t>Jáchym jun.</t>
  </si>
  <si>
    <t>Tomáš jun.</t>
  </si>
  <si>
    <t>Vojtěch jun.</t>
  </si>
  <si>
    <t>HAVLÍKOVÁ</t>
  </si>
  <si>
    <t>316-009</t>
  </si>
  <si>
    <t>316-011</t>
  </si>
  <si>
    <t>BR-503</t>
  </si>
  <si>
    <t>Petra</t>
  </si>
  <si>
    <t>316-014</t>
  </si>
  <si>
    <t>MIKUL</t>
  </si>
  <si>
    <t>SCH-4</t>
  </si>
  <si>
    <t>316-0</t>
  </si>
  <si>
    <t xml:space="preserve">RENOWN      </t>
  </si>
  <si>
    <t>NSS - A</t>
  </si>
  <si>
    <t>Body MiČR</t>
  </si>
  <si>
    <t>1:11</t>
  </si>
  <si>
    <t>1:10</t>
  </si>
  <si>
    <t>79-021</t>
  </si>
  <si>
    <t>BILINA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</si>
</sst>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#,##0.0000"/>
    <numFmt numFmtId="183" formatCode="#,##0.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"/>
  </numFmts>
  <fonts count="5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u val="single"/>
      <sz val="10"/>
      <name val="Arial CE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  <font>
      <b/>
      <u val="single"/>
      <sz val="14"/>
      <name val="Arial CE"/>
      <family val="2"/>
    </font>
    <font>
      <b/>
      <u val="single"/>
      <sz val="12"/>
      <name val="Arial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/>
      <right style="thin"/>
      <top style="thin"/>
      <bottom style="thin"/>
      <diagonal style="thin">
        <color indexed="8"/>
      </diagonal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/>
      <bottom style="thin">
        <color indexed="8"/>
      </bottom>
      <diagonal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/>
    </border>
    <border>
      <left style="medium"/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50" applyFont="1" applyFill="1" applyBorder="1" applyAlignment="1" applyProtection="1">
      <alignment horizontal="center"/>
      <protection locked="0"/>
    </xf>
    <xf numFmtId="0" fontId="0" fillId="0" borderId="0" xfId="50" applyFont="1" applyFill="1" applyBorder="1" applyAlignment="1" applyProtection="1">
      <alignment horizontal="left"/>
      <protection locked="0"/>
    </xf>
    <xf numFmtId="20" fontId="0" fillId="0" borderId="0" xfId="0" applyNumberFormat="1" applyAlignment="1">
      <alignment horizontal="center"/>
    </xf>
    <xf numFmtId="20" fontId="0" fillId="0" borderId="0" xfId="50" applyNumberFormat="1" applyFont="1" applyFill="1" applyBorder="1" applyAlignment="1" applyProtection="1">
      <alignment horizontal="center"/>
      <protection locked="0"/>
    </xf>
    <xf numFmtId="20" fontId="0" fillId="0" borderId="0" xfId="50" applyNumberFormat="1" applyFont="1" applyFill="1" applyBorder="1" applyAlignment="1" applyProtection="1" quotePrefix="1">
      <alignment horizontal="centerContinuous"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0" fillId="0" borderId="0" xfId="50" applyNumberFormat="1" applyFont="1" applyFill="1" applyBorder="1" applyAlignment="1" applyProtection="1">
      <alignment horizontal="centerContinuous"/>
      <protection locked="0"/>
    </xf>
    <xf numFmtId="0" fontId="0" fillId="0" borderId="0" xfId="51" applyFont="1" applyFill="1" applyBorder="1" applyAlignment="1" applyProtection="1">
      <alignment horizontal="center"/>
      <protection locked="0"/>
    </xf>
    <xf numFmtId="0" fontId="1" fillId="0" borderId="0" xfId="49" applyFont="1" applyFill="1" applyBorder="1" applyAlignment="1">
      <alignment horizontal="center"/>
      <protection/>
    </xf>
    <xf numFmtId="49" fontId="0" fillId="0" borderId="0" xfId="49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49" applyFont="1" applyBorder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0" fillId="0" borderId="0" xfId="5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50" applyFont="1" applyFill="1" applyBorder="1" applyAlignment="1" applyProtection="1">
      <alignment horizontal="left"/>
      <protection locked="0"/>
    </xf>
    <xf numFmtId="0" fontId="0" fillId="0" borderId="0" xfId="5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5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20" fontId="0" fillId="0" borderId="0" xfId="50" applyNumberFormat="1" applyFont="1" applyFill="1" applyBorder="1" applyAlignment="1" applyProtection="1" quotePrefix="1">
      <alignment horizontal="centerContinuous"/>
      <protection locked="0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0" fontId="0" fillId="0" borderId="0" xfId="5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0" applyFont="1" applyFill="1" applyBorder="1" applyAlignment="1" applyProtection="1">
      <alignment/>
      <protection locked="0"/>
    </xf>
    <xf numFmtId="0" fontId="0" fillId="0" borderId="0" xfId="5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center" wrapText="1"/>
    </xf>
    <xf numFmtId="1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1" fillId="0" borderId="18" xfId="55" applyNumberFormat="1" applyFont="1" applyFill="1" applyBorder="1" applyAlignment="1">
      <alignment horizontal="center" vertical="center"/>
      <protection/>
    </xf>
    <xf numFmtId="3" fontId="0" fillId="0" borderId="18" xfId="53" applyNumberFormat="1" applyFont="1" applyFill="1" applyBorder="1" applyAlignment="1" applyProtection="1">
      <alignment horizontal="center" vertical="center"/>
      <protection locked="0"/>
    </xf>
    <xf numFmtId="180" fontId="0" fillId="0" borderId="18" xfId="53" applyNumberFormat="1" applyFont="1" applyFill="1" applyBorder="1" applyAlignment="1" applyProtection="1">
      <alignment horizontal="center" vertical="center"/>
      <protection locked="0"/>
    </xf>
    <xf numFmtId="4" fontId="0" fillId="0" borderId="18" xfId="53" applyNumberFormat="1" applyFont="1" applyFill="1" applyBorder="1" applyAlignment="1" applyProtection="1">
      <alignment horizontal="center" vertical="center"/>
      <protection locked="0"/>
    </xf>
    <xf numFmtId="181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1" fillId="0" borderId="19" xfId="55" applyFont="1" applyFill="1" applyBorder="1" applyAlignment="1">
      <alignment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49" fontId="1" fillId="0" borderId="19" xfId="55" applyNumberFormat="1" applyFont="1" applyFill="1" applyBorder="1" applyAlignment="1">
      <alignment horizontal="center" vertical="center"/>
      <protection/>
    </xf>
    <xf numFmtId="3" fontId="0" fillId="0" borderId="19" xfId="53" applyNumberFormat="1" applyFont="1" applyFill="1" applyBorder="1" applyAlignment="1" applyProtection="1">
      <alignment horizontal="center" vertical="center"/>
      <protection locked="0"/>
    </xf>
    <xf numFmtId="180" fontId="0" fillId="0" borderId="19" xfId="53" applyNumberFormat="1" applyFont="1" applyFill="1" applyBorder="1" applyAlignment="1" applyProtection="1">
      <alignment horizontal="center" vertical="center"/>
      <protection locked="0"/>
    </xf>
    <xf numFmtId="4" fontId="0" fillId="0" borderId="19" xfId="53" applyNumberFormat="1" applyFont="1" applyFill="1" applyBorder="1" applyAlignment="1" applyProtection="1">
      <alignment horizontal="center" vertical="center"/>
      <protection locked="0"/>
    </xf>
    <xf numFmtId="181" fontId="0" fillId="0" borderId="19" xfId="0" applyNumberFormat="1" applyFont="1" applyFill="1" applyBorder="1" applyAlignment="1">
      <alignment horizontal="center" vertical="center"/>
    </xf>
    <xf numFmtId="188" fontId="0" fillId="0" borderId="19" xfId="0" applyNumberFormat="1" applyFont="1" applyFill="1" applyBorder="1" applyAlignment="1">
      <alignment horizontal="center" vertical="center"/>
    </xf>
    <xf numFmtId="0" fontId="0" fillId="0" borderId="19" xfId="47" applyFont="1" applyFill="1" applyBorder="1" applyAlignment="1">
      <alignment horizontal="center" vertical="center"/>
      <protection/>
    </xf>
    <xf numFmtId="1" fontId="0" fillId="0" borderId="19" xfId="55" applyNumberFormat="1" applyFont="1" applyFill="1" applyBorder="1" applyAlignment="1">
      <alignment horizontal="center" vertical="center"/>
      <protection/>
    </xf>
    <xf numFmtId="181" fontId="9" fillId="0" borderId="19" xfId="55" applyNumberFormat="1" applyFont="1" applyFill="1" applyBorder="1" applyAlignment="1">
      <alignment horizontal="center" vertical="center"/>
      <protection/>
    </xf>
    <xf numFmtId="1" fontId="0" fillId="0" borderId="19" xfId="0" applyNumberFormat="1" applyFont="1" applyBorder="1" applyAlignment="1">
      <alignment horizontal="center" vertical="center"/>
    </xf>
    <xf numFmtId="0" fontId="1" fillId="0" borderId="27" xfId="55" applyFont="1" applyFill="1" applyBorder="1" applyAlignment="1">
      <alignment vertical="center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26" xfId="55" applyNumberFormat="1" applyFont="1" applyFill="1" applyBorder="1" applyAlignment="1">
      <alignment horizontal="left" vertical="center"/>
      <protection/>
    </xf>
    <xf numFmtId="3" fontId="0" fillId="0" borderId="28" xfId="53" applyNumberFormat="1" applyFont="1" applyFill="1" applyBorder="1" applyAlignment="1" applyProtection="1">
      <alignment horizontal="center" vertical="center"/>
      <protection locked="0"/>
    </xf>
    <xf numFmtId="180" fontId="0" fillId="0" borderId="28" xfId="53" applyNumberFormat="1" applyFont="1" applyFill="1" applyBorder="1" applyAlignment="1" applyProtection="1">
      <alignment horizontal="center" vertical="center"/>
      <protection locked="0"/>
    </xf>
    <xf numFmtId="4" fontId="0" fillId="0" borderId="28" xfId="53" applyNumberFormat="1" applyFont="1" applyFill="1" applyBorder="1" applyAlignment="1" applyProtection="1">
      <alignment horizontal="center" vertical="center"/>
      <protection locked="0"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left" vertical="center"/>
      <protection/>
    </xf>
    <xf numFmtId="0" fontId="1" fillId="0" borderId="26" xfId="55" applyFont="1" applyFill="1" applyBorder="1" applyAlignment="1">
      <alignment vertical="center"/>
      <protection/>
    </xf>
    <xf numFmtId="49" fontId="0" fillId="0" borderId="19" xfId="0" applyNumberFormat="1" applyBorder="1" applyAlignment="1">
      <alignment horizontal="center" vertical="center"/>
    </xf>
    <xf numFmtId="3" fontId="0" fillId="0" borderId="19" xfId="54" applyNumberFormat="1" applyFont="1" applyFill="1" applyBorder="1" applyAlignment="1" applyProtection="1">
      <alignment horizontal="center" vertical="center"/>
      <protection locked="0"/>
    </xf>
    <xf numFmtId="180" fontId="0" fillId="0" borderId="19" xfId="54" applyNumberFormat="1" applyFont="1" applyFill="1" applyBorder="1" applyAlignment="1" applyProtection="1">
      <alignment horizontal="center" vertical="center"/>
      <protection locked="0"/>
    </xf>
    <xf numFmtId="4" fontId="0" fillId="0" borderId="19" xfId="54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49" fontId="1" fillId="0" borderId="28" xfId="55" applyNumberFormat="1" applyFont="1" applyFill="1" applyBorder="1" applyAlignment="1">
      <alignment horizontal="center" vertical="center"/>
      <protection/>
    </xf>
    <xf numFmtId="0" fontId="0" fillId="0" borderId="28" xfId="47" applyFont="1" applyFill="1" applyBorder="1" applyAlignment="1">
      <alignment horizontal="center" vertical="center"/>
      <protection/>
    </xf>
    <xf numFmtId="1" fontId="0" fillId="0" borderId="28" xfId="55" applyNumberFormat="1" applyFont="1" applyFill="1" applyBorder="1" applyAlignment="1">
      <alignment horizontal="center" vertical="center"/>
      <protection/>
    </xf>
    <xf numFmtId="1" fontId="0" fillId="0" borderId="31" xfId="0" applyNumberFormat="1" applyFill="1" applyBorder="1" applyAlignment="1">
      <alignment horizontal="center" vertical="center"/>
    </xf>
    <xf numFmtId="0" fontId="1" fillId="0" borderId="14" xfId="55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left"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3" fontId="0" fillId="0" borderId="14" xfId="53" applyNumberFormat="1" applyFont="1" applyFill="1" applyBorder="1" applyAlignment="1" applyProtection="1">
      <alignment horizontal="center" vertical="center"/>
      <protection locked="0"/>
    </xf>
    <xf numFmtId="180" fontId="0" fillId="0" borderId="14" xfId="53" applyNumberFormat="1" applyFont="1" applyFill="1" applyBorder="1" applyAlignment="1" applyProtection="1">
      <alignment horizontal="center" vertical="center"/>
      <protection locked="0"/>
    </xf>
    <xf numFmtId="4" fontId="0" fillId="0" borderId="14" xfId="53" applyNumberFormat="1" applyFont="1" applyFill="1" applyBorder="1" applyAlignment="1" applyProtection="1">
      <alignment horizontal="center" vertical="center"/>
      <protection locked="0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14" xfId="47" applyFont="1" applyFill="1" applyBorder="1" applyAlignment="1">
      <alignment horizontal="center" vertical="center"/>
      <protection/>
    </xf>
    <xf numFmtId="1" fontId="0" fillId="0" borderId="14" xfId="55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Border="1" applyAlignment="1">
      <alignment horizontal="center" vertical="center"/>
    </xf>
    <xf numFmtId="0" fontId="1" fillId="0" borderId="32" xfId="55" applyFont="1" applyFill="1" applyBorder="1" applyAlignment="1">
      <alignment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49" fontId="1" fillId="0" borderId="35" xfId="55" applyNumberFormat="1" applyFont="1" applyFill="1" applyBorder="1" applyAlignment="1">
      <alignment horizontal="center" vertical="center"/>
      <protection/>
    </xf>
    <xf numFmtId="3" fontId="0" fillId="0" borderId="35" xfId="53" applyNumberFormat="1" applyFont="1" applyFill="1" applyBorder="1" applyAlignment="1" applyProtection="1">
      <alignment horizontal="center" vertical="center"/>
      <protection locked="0"/>
    </xf>
    <xf numFmtId="180" fontId="0" fillId="0" borderId="35" xfId="53" applyNumberFormat="1" applyFont="1" applyFill="1" applyBorder="1" applyAlignment="1" applyProtection="1">
      <alignment horizontal="center" vertical="center"/>
      <protection locked="0"/>
    </xf>
    <xf numFmtId="4" fontId="0" fillId="0" borderId="35" xfId="53" applyNumberFormat="1" applyFont="1" applyFill="1" applyBorder="1" applyAlignment="1" applyProtection="1">
      <alignment horizontal="center" vertical="center"/>
      <protection locked="0"/>
    </xf>
    <xf numFmtId="49" fontId="0" fillId="0" borderId="14" xfId="48" applyNumberFormat="1" applyFont="1" applyFill="1" applyBorder="1" applyAlignment="1">
      <alignment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8" fillId="0" borderId="19" xfId="52" applyFont="1" applyBorder="1">
      <alignment/>
      <protection/>
    </xf>
    <xf numFmtId="4" fontId="0" fillId="0" borderId="32" xfId="53" applyNumberFormat="1" applyFont="1" applyFill="1" applyBorder="1" applyAlignment="1" applyProtection="1">
      <alignment horizontal="center" vertical="center"/>
      <protection locked="0"/>
    </xf>
    <xf numFmtId="4" fontId="0" fillId="0" borderId="27" xfId="53" applyNumberFormat="1" applyFont="1" applyFill="1" applyBorder="1" applyAlignment="1" applyProtection="1">
      <alignment horizontal="center" vertical="center"/>
      <protection locked="0"/>
    </xf>
    <xf numFmtId="181" fontId="0" fillId="0" borderId="28" xfId="0" applyNumberFormat="1" applyFont="1" applyFill="1" applyBorder="1" applyAlignment="1">
      <alignment horizontal="center" vertical="center"/>
    </xf>
    <xf numFmtId="188" fontId="0" fillId="0" borderId="28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181" fontId="9" fillId="0" borderId="28" xfId="55" applyNumberFormat="1" applyFont="1" applyFill="1" applyBorder="1" applyAlignment="1">
      <alignment horizontal="center" vertical="center"/>
      <protection/>
    </xf>
    <xf numFmtId="1" fontId="0" fillId="0" borderId="28" xfId="0" applyNumberFormat="1" applyFont="1" applyBorder="1" applyAlignment="1">
      <alignment horizontal="center" vertical="center"/>
    </xf>
    <xf numFmtId="181" fontId="9" fillId="0" borderId="14" xfId="55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Border="1" applyAlignment="1">
      <alignment horizontal="center" vertical="center"/>
    </xf>
    <xf numFmtId="181" fontId="9" fillId="0" borderId="36" xfId="55" applyNumberFormat="1" applyFont="1" applyFill="1" applyBorder="1" applyAlignment="1">
      <alignment horizontal="center" vertical="center"/>
      <protection/>
    </xf>
    <xf numFmtId="49" fontId="5" fillId="33" borderId="30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81" fontId="9" fillId="0" borderId="38" xfId="55" applyNumberFormat="1" applyFont="1" applyFill="1" applyBorder="1" applyAlignment="1">
      <alignment horizontal="center" vertical="center"/>
      <protection/>
    </xf>
    <xf numFmtId="1" fontId="0" fillId="0" borderId="38" xfId="0" applyNumberFormat="1" applyFont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81" fontId="9" fillId="0" borderId="43" xfId="55" applyNumberFormat="1" applyFont="1" applyFill="1" applyBorder="1" applyAlignment="1">
      <alignment horizontal="center" vertical="center"/>
      <protection/>
    </xf>
    <xf numFmtId="1" fontId="0" fillId="0" borderId="43" xfId="0" applyNumberFormat="1" applyFont="1" applyBorder="1" applyAlignment="1">
      <alignment horizontal="center" vertical="center"/>
    </xf>
    <xf numFmtId="181" fontId="9" fillId="0" borderId="44" xfId="55" applyNumberFormat="1" applyFont="1" applyFill="1" applyBorder="1" applyAlignment="1">
      <alignment horizontal="center" vertical="center"/>
      <protection/>
    </xf>
    <xf numFmtId="181" fontId="9" fillId="0" borderId="45" xfId="55" applyNumberFormat="1" applyFont="1" applyFill="1" applyBorder="1" applyAlignment="1">
      <alignment horizontal="center" vertical="center"/>
      <protection/>
    </xf>
    <xf numFmtId="181" fontId="5" fillId="33" borderId="46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49" fontId="0" fillId="0" borderId="28" xfId="48" applyNumberFormat="1" applyFont="1" applyFill="1" applyBorder="1" applyAlignment="1">
      <alignment vertical="center"/>
      <protection/>
    </xf>
    <xf numFmtId="0" fontId="1" fillId="0" borderId="33" xfId="55" applyFont="1" applyFill="1" applyBorder="1" applyAlignment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49" xfId="55" applyFont="1" applyFill="1" applyBorder="1" applyAlignment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0" fontId="1" fillId="0" borderId="50" xfId="55" applyFont="1" applyFill="1" applyBorder="1" applyAlignment="1">
      <alignment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49" fontId="1" fillId="0" borderId="13" xfId="55" applyNumberFormat="1" applyFont="1" applyFill="1" applyBorder="1" applyAlignment="1">
      <alignment horizontal="center" vertical="center"/>
      <protection/>
    </xf>
    <xf numFmtId="3" fontId="0" fillId="0" borderId="13" xfId="54" applyNumberFormat="1" applyFont="1" applyFill="1" applyBorder="1" applyAlignment="1" applyProtection="1">
      <alignment horizontal="center" vertical="center"/>
      <protection locked="0"/>
    </xf>
    <xf numFmtId="180" fontId="0" fillId="0" borderId="13" xfId="54" applyNumberFormat="1" applyFont="1" applyFill="1" applyBorder="1" applyAlignment="1" applyProtection="1">
      <alignment horizontal="center" vertical="center"/>
      <protection locked="0"/>
    </xf>
    <xf numFmtId="4" fontId="0" fillId="0" borderId="13" xfId="54" applyNumberFormat="1" applyFont="1" applyFill="1" applyBorder="1" applyAlignment="1" applyProtection="1">
      <alignment horizontal="center" vertical="center"/>
      <protection locked="0"/>
    </xf>
    <xf numFmtId="1" fontId="0" fillId="0" borderId="5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4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50" applyFont="1" applyFill="1" applyBorder="1" applyAlignment="1" applyProtection="1">
      <alignment/>
      <protection locked="0"/>
    </xf>
    <xf numFmtId="49" fontId="0" fillId="0" borderId="0" xfId="50" applyNumberFormat="1" applyFont="1" applyFill="1" applyBorder="1" applyAlignment="1" applyProtection="1">
      <alignment horizontal="center" vertical="center"/>
      <protection locked="0"/>
    </xf>
    <xf numFmtId="49" fontId="0" fillId="0" borderId="0" xfId="50" applyNumberFormat="1" applyFont="1" applyFill="1" applyBorder="1" applyAlignment="1" applyProtection="1">
      <alignment horizontal="centerContinuous"/>
      <protection locked="0"/>
    </xf>
    <xf numFmtId="0" fontId="9" fillId="0" borderId="0" xfId="5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5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9" fillId="0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left"/>
    </xf>
    <xf numFmtId="0" fontId="1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49" fontId="1" fillId="0" borderId="38" xfId="55" applyNumberFormat="1" applyFont="1" applyFill="1" applyBorder="1" applyAlignment="1">
      <alignment horizontal="center" vertical="center"/>
      <protection/>
    </xf>
    <xf numFmtId="3" fontId="0" fillId="0" borderId="38" xfId="53" applyNumberFormat="1" applyFont="1" applyFill="1" applyBorder="1" applyAlignment="1" applyProtection="1">
      <alignment horizontal="center" vertical="center"/>
      <protection locked="0"/>
    </xf>
    <xf numFmtId="180" fontId="0" fillId="0" borderId="38" xfId="53" applyNumberFormat="1" applyFont="1" applyFill="1" applyBorder="1" applyAlignment="1" applyProtection="1">
      <alignment horizontal="center" vertical="center"/>
      <protection locked="0"/>
    </xf>
    <xf numFmtId="4" fontId="0" fillId="0" borderId="38" xfId="53" applyNumberFormat="1" applyFont="1" applyFill="1" applyBorder="1" applyAlignment="1" applyProtection="1">
      <alignment horizontal="center" vertical="center"/>
      <protection locked="0"/>
    </xf>
    <xf numFmtId="181" fontId="0" fillId="0" borderId="38" xfId="0" applyNumberFormat="1" applyFont="1" applyFill="1" applyBorder="1" applyAlignment="1">
      <alignment horizontal="center" vertical="center"/>
    </xf>
    <xf numFmtId="188" fontId="0" fillId="0" borderId="38" xfId="0" applyNumberFormat="1" applyFont="1" applyFill="1" applyBorder="1" applyAlignment="1">
      <alignment horizontal="center" vertical="center"/>
    </xf>
    <xf numFmtId="0" fontId="0" fillId="0" borderId="38" xfId="47" applyFont="1" applyFill="1" applyBorder="1" applyAlignment="1">
      <alignment horizontal="center" vertical="center"/>
      <protection/>
    </xf>
    <xf numFmtId="0" fontId="0" fillId="0" borderId="58" xfId="47" applyFont="1" applyFill="1" applyBorder="1" applyAlignment="1">
      <alignment horizontal="center" vertical="center"/>
      <protection/>
    </xf>
    <xf numFmtId="4" fontId="5" fillId="0" borderId="61" xfId="55" applyNumberFormat="1" applyFont="1" applyFill="1" applyBorder="1" applyAlignment="1">
      <alignment horizontal="center" vertical="center"/>
      <protection/>
    </xf>
    <xf numFmtId="181" fontId="0" fillId="0" borderId="60" xfId="0" applyNumberFormat="1" applyFont="1" applyFill="1" applyBorder="1" applyAlignment="1">
      <alignment horizontal="center" vertical="center"/>
    </xf>
    <xf numFmtId="1" fontId="0" fillId="0" borderId="38" xfId="55" applyNumberFormat="1" applyFont="1" applyFill="1" applyBorder="1" applyAlignment="1">
      <alignment horizontal="center" vertical="center"/>
      <protection/>
    </xf>
    <xf numFmtId="1" fontId="0" fillId="0" borderId="62" xfId="55" applyNumberFormat="1" applyFont="1" applyFill="1" applyBorder="1" applyAlignment="1">
      <alignment horizontal="center" vertical="center"/>
      <protection/>
    </xf>
    <xf numFmtId="181" fontId="9" fillId="0" borderId="63" xfId="55" applyNumberFormat="1" applyFont="1" applyFill="1" applyBorder="1" applyAlignment="1">
      <alignment horizontal="center" vertical="center"/>
      <protection/>
    </xf>
    <xf numFmtId="181" fontId="9" fillId="0" borderId="62" xfId="55" applyNumberFormat="1" applyFont="1" applyFill="1" applyBorder="1" applyAlignment="1">
      <alignment horizontal="center" vertical="center"/>
      <protection/>
    </xf>
    <xf numFmtId="181" fontId="9" fillId="0" borderId="37" xfId="0" applyNumberFormat="1" applyFont="1" applyBorder="1" applyAlignment="1">
      <alignment horizontal="center" vertical="center"/>
    </xf>
    <xf numFmtId="1" fontId="9" fillId="0" borderId="62" xfId="0" applyNumberFormat="1" applyFont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0" fillId="0" borderId="27" xfId="47" applyFont="1" applyFill="1" applyBorder="1" applyAlignment="1">
      <alignment horizontal="center" vertical="center"/>
      <protection/>
    </xf>
    <xf numFmtId="4" fontId="5" fillId="0" borderId="64" xfId="55" applyNumberFormat="1" applyFont="1" applyFill="1" applyBorder="1" applyAlignment="1">
      <alignment horizontal="center" vertical="center"/>
      <protection/>
    </xf>
    <xf numFmtId="181" fontId="0" fillId="0" borderId="26" xfId="0" applyNumberFormat="1" applyFont="1" applyFill="1" applyBorder="1" applyAlignment="1">
      <alignment horizontal="center" vertical="center"/>
    </xf>
    <xf numFmtId="1" fontId="0" fillId="0" borderId="65" xfId="55" applyNumberFormat="1" applyFont="1" applyFill="1" applyBorder="1" applyAlignment="1">
      <alignment horizontal="center" vertical="center"/>
      <protection/>
    </xf>
    <xf numFmtId="181" fontId="9" fillId="0" borderId="66" xfId="55" applyNumberFormat="1" applyFont="1" applyFill="1" applyBorder="1" applyAlignment="1">
      <alignment horizontal="center" vertical="center"/>
      <protection/>
    </xf>
    <xf numFmtId="181" fontId="9" fillId="0" borderId="39" xfId="0" applyNumberFormat="1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4" fontId="5" fillId="0" borderId="67" xfId="55" applyNumberFormat="1" applyFont="1" applyFill="1" applyBorder="1" applyAlignment="1">
      <alignment horizontal="center" vertical="center"/>
      <protection/>
    </xf>
    <xf numFmtId="4" fontId="9" fillId="0" borderId="67" xfId="55" applyNumberFormat="1" applyFont="1" applyFill="1" applyBorder="1" applyAlignment="1">
      <alignment horizontal="center" vertical="center"/>
      <protection/>
    </xf>
    <xf numFmtId="181" fontId="9" fillId="0" borderId="68" xfId="55" applyNumberFormat="1" applyFont="1" applyFill="1" applyBorder="1" applyAlignment="1">
      <alignment horizontal="center" vertical="center"/>
      <protection/>
    </xf>
    <xf numFmtId="181" fontId="9" fillId="0" borderId="65" xfId="55" applyNumberFormat="1" applyFont="1" applyFill="1" applyBorder="1" applyAlignment="1">
      <alignment horizontal="center" vertical="center"/>
      <protection/>
    </xf>
    <xf numFmtId="0" fontId="1" fillId="0" borderId="29" xfId="55" applyFont="1" applyFill="1" applyBorder="1" applyAlignment="1">
      <alignment horizontal="center" vertical="center"/>
      <protection/>
    </xf>
    <xf numFmtId="0" fontId="1" fillId="0" borderId="28" xfId="55" applyFont="1" applyFill="1" applyBorder="1" applyAlignment="1">
      <alignment horizontal="left" vertical="center"/>
      <protection/>
    </xf>
    <xf numFmtId="0" fontId="1" fillId="0" borderId="30" xfId="55" applyFont="1" applyFill="1" applyBorder="1" applyAlignment="1">
      <alignment vertical="center"/>
      <protection/>
    </xf>
    <xf numFmtId="49" fontId="0" fillId="0" borderId="28" xfId="0" applyNumberFormat="1" applyBorder="1" applyAlignment="1">
      <alignment horizontal="center" vertical="center"/>
    </xf>
    <xf numFmtId="3" fontId="0" fillId="0" borderId="28" xfId="54" applyNumberFormat="1" applyFont="1" applyFill="1" applyBorder="1" applyAlignment="1" applyProtection="1">
      <alignment horizontal="center" vertical="center"/>
      <protection locked="0"/>
    </xf>
    <xf numFmtId="180" fontId="0" fillId="0" borderId="28" xfId="54" applyNumberFormat="1" applyFont="1" applyFill="1" applyBorder="1" applyAlignment="1" applyProtection="1">
      <alignment horizontal="center" vertical="center"/>
      <protection locked="0"/>
    </xf>
    <xf numFmtId="4" fontId="0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0" borderId="11" xfId="47" applyFont="1" applyFill="1" applyBorder="1" applyAlignment="1">
      <alignment horizontal="center" vertical="center"/>
      <protection/>
    </xf>
    <xf numFmtId="4" fontId="9" fillId="0" borderId="69" xfId="55" applyNumberFormat="1" applyFont="1" applyFill="1" applyBorder="1" applyAlignment="1">
      <alignment horizontal="center" vertical="center"/>
      <protection/>
    </xf>
    <xf numFmtId="1" fontId="0" fillId="0" borderId="70" xfId="55" applyNumberFormat="1" applyFont="1" applyFill="1" applyBorder="1" applyAlignment="1">
      <alignment horizontal="center" vertical="center"/>
      <protection/>
    </xf>
    <xf numFmtId="1" fontId="0" fillId="0" borderId="71" xfId="0" applyNumberFormat="1" applyFill="1" applyBorder="1" applyAlignment="1">
      <alignment horizontal="center" vertical="center"/>
    </xf>
    <xf numFmtId="0" fontId="0" fillId="0" borderId="29" xfId="47" applyFont="1" applyFill="1" applyBorder="1" applyAlignment="1">
      <alignment horizontal="center" vertical="center"/>
      <protection/>
    </xf>
    <xf numFmtId="0" fontId="0" fillId="0" borderId="72" xfId="47" applyFont="1" applyFill="1" applyBorder="1" applyAlignment="1">
      <alignment horizontal="center" vertical="center"/>
      <protection/>
    </xf>
    <xf numFmtId="4" fontId="5" fillId="0" borderId="73" xfId="55" applyNumberFormat="1" applyFont="1" applyFill="1" applyBorder="1" applyAlignment="1">
      <alignment horizontal="center" vertical="center"/>
      <protection/>
    </xf>
    <xf numFmtId="181" fontId="0" fillId="0" borderId="30" xfId="0" applyNumberFormat="1" applyFont="1" applyFill="1" applyBorder="1" applyAlignment="1">
      <alignment horizontal="center" vertical="center"/>
    </xf>
    <xf numFmtId="1" fontId="0" fillId="0" borderId="29" xfId="55" applyNumberFormat="1" applyFont="1" applyFill="1" applyBorder="1" applyAlignment="1">
      <alignment horizontal="center" vertical="center"/>
      <protection/>
    </xf>
    <xf numFmtId="1" fontId="0" fillId="0" borderId="74" xfId="55" applyNumberFormat="1" applyFont="1" applyFill="1" applyBorder="1" applyAlignment="1">
      <alignment horizontal="center" vertical="center"/>
      <protection/>
    </xf>
    <xf numFmtId="181" fontId="9" fillId="0" borderId="75" xfId="55" applyNumberFormat="1" applyFont="1" applyFill="1" applyBorder="1" applyAlignment="1">
      <alignment horizontal="center" vertical="center"/>
      <protection/>
    </xf>
    <xf numFmtId="181" fontId="9" fillId="0" borderId="70" xfId="55" applyNumberFormat="1" applyFont="1" applyFill="1" applyBorder="1" applyAlignment="1">
      <alignment horizontal="center" vertical="center"/>
      <protection/>
    </xf>
    <xf numFmtId="181" fontId="9" fillId="0" borderId="40" xfId="0" applyNumberFormat="1" applyFont="1" applyBorder="1" applyAlignment="1">
      <alignment horizontal="center" vertical="center"/>
    </xf>
    <xf numFmtId="1" fontId="9" fillId="0" borderId="70" xfId="0" applyNumberFormat="1" applyFont="1" applyBorder="1" applyAlignment="1">
      <alignment horizontal="center" vertical="center"/>
    </xf>
    <xf numFmtId="49" fontId="1" fillId="0" borderId="34" xfId="55" applyNumberFormat="1" applyFont="1" applyFill="1" applyBorder="1" applyAlignment="1">
      <alignment horizontal="left" vertical="center"/>
      <protection/>
    </xf>
    <xf numFmtId="0" fontId="0" fillId="0" borderId="76" xfId="47" applyFont="1" applyFill="1" applyBorder="1" applyAlignment="1">
      <alignment horizontal="center" vertical="center"/>
      <protection/>
    </xf>
    <xf numFmtId="4" fontId="9" fillId="0" borderId="64" xfId="55" applyNumberFormat="1" applyFont="1" applyFill="1" applyBorder="1" applyAlignment="1">
      <alignment horizontal="center" vertical="center"/>
      <protection/>
    </xf>
    <xf numFmtId="181" fontId="0" fillId="0" borderId="77" xfId="0" applyNumberFormat="1" applyFont="1" applyFill="1" applyBorder="1" applyAlignment="1">
      <alignment horizontal="center" vertical="center"/>
    </xf>
    <xf numFmtId="1" fontId="0" fillId="0" borderId="78" xfId="55" applyNumberFormat="1" applyFont="1" applyFill="1" applyBorder="1" applyAlignment="1">
      <alignment horizontal="center" vertical="center"/>
      <protection/>
    </xf>
    <xf numFmtId="181" fontId="9" fillId="0" borderId="78" xfId="55" applyNumberFormat="1" applyFont="1" applyFill="1" applyBorder="1" applyAlignment="1">
      <alignment horizontal="center" vertical="center"/>
      <protection/>
    </xf>
    <xf numFmtId="181" fontId="9" fillId="0" borderId="41" xfId="0" applyNumberFormat="1" applyFont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79" xfId="0" applyNumberFormat="1" applyFont="1" applyFill="1" applyBorder="1" applyAlignment="1">
      <alignment horizontal="center" vertical="center"/>
    </xf>
    <xf numFmtId="0" fontId="1" fillId="0" borderId="80" xfId="55" applyFont="1" applyFill="1" applyBorder="1" applyAlignment="1">
      <alignment vertical="center"/>
      <protection/>
    </xf>
    <xf numFmtId="0" fontId="1" fillId="0" borderId="43" xfId="55" applyFont="1" applyFill="1" applyBorder="1" applyAlignment="1">
      <alignment horizontal="center" vertical="center"/>
      <protection/>
    </xf>
    <xf numFmtId="0" fontId="1" fillId="0" borderId="43" xfId="0" applyFont="1" applyFill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49" fontId="1" fillId="0" borderId="82" xfId="55" applyNumberFormat="1" applyFont="1" applyFill="1" applyBorder="1" applyAlignment="1">
      <alignment horizontal="center" vertical="center"/>
      <protection/>
    </xf>
    <xf numFmtId="3" fontId="0" fillId="0" borderId="82" xfId="53" applyNumberFormat="1" applyFont="1" applyFill="1" applyBorder="1" applyAlignment="1" applyProtection="1">
      <alignment horizontal="center" vertical="center"/>
      <protection locked="0"/>
    </xf>
    <xf numFmtId="180" fontId="0" fillId="0" borderId="82" xfId="53" applyNumberFormat="1" applyFont="1" applyFill="1" applyBorder="1" applyAlignment="1" applyProtection="1">
      <alignment horizontal="center" vertical="center"/>
      <protection locked="0"/>
    </xf>
    <xf numFmtId="4" fontId="0" fillId="0" borderId="80" xfId="53" applyNumberFormat="1" applyFont="1" applyFill="1" applyBorder="1" applyAlignment="1" applyProtection="1">
      <alignment horizontal="center" vertical="center"/>
      <protection locked="0"/>
    </xf>
    <xf numFmtId="181" fontId="0" fillId="0" borderId="43" xfId="0" applyNumberFormat="1" applyFont="1" applyFill="1" applyBorder="1" applyAlignment="1">
      <alignment horizontal="center" vertical="center"/>
    </xf>
    <xf numFmtId="188" fontId="0" fillId="0" borderId="43" xfId="0" applyNumberFormat="1" applyFont="1" applyFill="1" applyBorder="1" applyAlignment="1">
      <alignment horizontal="center" vertical="center"/>
    </xf>
    <xf numFmtId="0" fontId="0" fillId="0" borderId="43" xfId="47" applyFont="1" applyFill="1" applyBorder="1" applyAlignment="1">
      <alignment horizontal="center" vertical="center"/>
      <protection/>
    </xf>
    <xf numFmtId="0" fontId="0" fillId="0" borderId="83" xfId="47" applyFont="1" applyFill="1" applyBorder="1" applyAlignment="1">
      <alignment horizontal="center" vertical="center"/>
      <protection/>
    </xf>
    <xf numFmtId="4" fontId="9" fillId="0" borderId="84" xfId="55" applyNumberFormat="1" applyFont="1" applyFill="1" applyBorder="1" applyAlignment="1">
      <alignment horizontal="center" vertical="center"/>
      <protection/>
    </xf>
    <xf numFmtId="181" fontId="0" fillId="0" borderId="85" xfId="0" applyNumberFormat="1" applyFont="1" applyFill="1" applyBorder="1" applyAlignment="1">
      <alignment horizontal="center" vertical="center"/>
    </xf>
    <xf numFmtId="1" fontId="0" fillId="0" borderId="43" xfId="55" applyNumberFormat="1" applyFont="1" applyFill="1" applyBorder="1" applyAlignment="1">
      <alignment horizontal="center" vertical="center"/>
      <protection/>
    </xf>
    <xf numFmtId="1" fontId="0" fillId="0" borderId="86" xfId="55" applyNumberFormat="1" applyFont="1" applyFill="1" applyBorder="1" applyAlignment="1">
      <alignment horizontal="center" vertical="center"/>
      <protection/>
    </xf>
    <xf numFmtId="181" fontId="9" fillId="0" borderId="86" xfId="55" applyNumberFormat="1" applyFont="1" applyFill="1" applyBorder="1" applyAlignment="1">
      <alignment horizontal="center" vertical="center"/>
      <protection/>
    </xf>
    <xf numFmtId="181" fontId="9" fillId="0" borderId="42" xfId="0" applyNumberFormat="1" applyFont="1" applyBorder="1" applyAlignment="1">
      <alignment horizontal="center" vertical="center"/>
    </xf>
    <xf numFmtId="1" fontId="9" fillId="0" borderId="86" xfId="0" applyNumberFormat="1" applyFont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88" xfId="0" applyFont="1" applyBorder="1" applyAlignment="1">
      <alignment/>
    </xf>
    <xf numFmtId="0" fontId="8" fillId="0" borderId="8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33" borderId="94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/>
    </xf>
    <xf numFmtId="49" fontId="8" fillId="0" borderId="96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50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99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49" fontId="8" fillId="0" borderId="19" xfId="0" applyNumberFormat="1" applyFont="1" applyBorder="1" applyAlignment="1">
      <alignment/>
    </xf>
    <xf numFmtId="0" fontId="21" fillId="0" borderId="48" xfId="0" applyFont="1" applyBorder="1" applyAlignment="1">
      <alignment/>
    </xf>
    <xf numFmtId="0" fontId="5" fillId="0" borderId="47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8" fillId="0" borderId="26" xfId="0" applyFont="1" applyBorder="1" applyAlignment="1">
      <alignment vertical="center"/>
    </xf>
    <xf numFmtId="0" fontId="0" fillId="0" borderId="15" xfId="0" applyBorder="1" applyAlignment="1">
      <alignment/>
    </xf>
    <xf numFmtId="0" fontId="5" fillId="33" borderId="103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48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53" xfId="0" applyFont="1" applyBorder="1" applyAlignment="1">
      <alignment/>
    </xf>
    <xf numFmtId="0" fontId="8" fillId="0" borderId="53" xfId="0" applyFont="1" applyBorder="1" applyAlignment="1">
      <alignment/>
    </xf>
    <xf numFmtId="0" fontId="5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rohr_ 2003k" xfId="46"/>
    <cellStyle name="normální_borohradekmicr2006" xfId="47"/>
    <cellStyle name="normální_F4-A jun" xfId="48"/>
    <cellStyle name="normální_MiCR2007 - konecne" xfId="49"/>
    <cellStyle name="normální_Prihlaska_ns_excel95" xfId="50"/>
    <cellStyle name="normální_Prihlaska_ns_excel95_MiCR2007 - konecne" xfId="51"/>
    <cellStyle name="normální_Regatta_vysl" xfId="52"/>
    <cellStyle name="normální_Regatta_vysl_06" xfId="53"/>
    <cellStyle name="normální_Regatta_vysl_06_výsledková listina 2008 - 1 soutěž" xfId="54"/>
    <cellStyle name="normální_St_listiny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247650</xdr:colOff>
      <xdr:row>66</xdr:row>
      <xdr:rowOff>9525</xdr:rowOff>
    </xdr:to>
    <xdr:pic>
      <xdr:nvPicPr>
        <xdr:cNvPr id="1" name="Obrázek 1" descr="vysledky_ns_jablonec_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okumenty\NS\NS%202012\seri&#225;l%20Mi&#268;R\T&#345;ebechovice-B&#283;le&#269;\Lo-17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strana"/>
      <sheetName val="F2-A sen"/>
      <sheetName val="F2-A jun"/>
      <sheetName val="F2-B sen "/>
      <sheetName val="F2-C sen"/>
      <sheetName val="F4-A sen"/>
      <sheetName val="F4-A jun"/>
      <sheetName val="F4-B jun"/>
      <sheetName val="F4-B sen"/>
      <sheetName val="F4-C jun+sen"/>
      <sheetName val="F-DS"/>
      <sheetName val="NSS-A"/>
      <sheetName val="NSS-B"/>
      <sheetName val="Body do MiČR"/>
      <sheetName val="Seznam rozhodčích"/>
      <sheetName val="Seznam klubů"/>
    </sheetNames>
    <sheetDataSet>
      <sheetData sheetId="13">
        <row r="3">
          <cell r="B3">
            <v>1</v>
          </cell>
          <cell r="C3">
            <v>100</v>
          </cell>
          <cell r="D3" t="str">
            <v>b.</v>
          </cell>
        </row>
        <row r="4">
          <cell r="B4">
            <v>2</v>
          </cell>
          <cell r="C4">
            <v>80</v>
          </cell>
          <cell r="D4" t="str">
            <v>b.</v>
          </cell>
        </row>
        <row r="5">
          <cell r="B5">
            <v>3</v>
          </cell>
          <cell r="C5">
            <v>60</v>
          </cell>
          <cell r="D5" t="str">
            <v>b.</v>
          </cell>
        </row>
        <row r="6">
          <cell r="B6">
            <v>4</v>
          </cell>
          <cell r="C6">
            <v>50</v>
          </cell>
          <cell r="D6" t="str">
            <v>b.</v>
          </cell>
        </row>
        <row r="7">
          <cell r="B7">
            <v>5</v>
          </cell>
          <cell r="C7">
            <v>45</v>
          </cell>
          <cell r="D7" t="str">
            <v>b.</v>
          </cell>
        </row>
        <row r="8">
          <cell r="B8">
            <v>6</v>
          </cell>
          <cell r="C8">
            <v>40</v>
          </cell>
          <cell r="D8" t="str">
            <v>b.</v>
          </cell>
        </row>
        <row r="9">
          <cell r="B9">
            <v>7</v>
          </cell>
          <cell r="C9">
            <v>36</v>
          </cell>
          <cell r="D9" t="str">
            <v>b.</v>
          </cell>
        </row>
        <row r="10">
          <cell r="B10">
            <v>8</v>
          </cell>
          <cell r="C10">
            <v>32</v>
          </cell>
          <cell r="D10" t="str">
            <v>b.</v>
          </cell>
        </row>
        <row r="11">
          <cell r="B11">
            <v>9</v>
          </cell>
          <cell r="C11">
            <v>29</v>
          </cell>
          <cell r="D11" t="str">
            <v>b.</v>
          </cell>
        </row>
        <row r="12">
          <cell r="B12">
            <v>10</v>
          </cell>
          <cell r="C12">
            <v>26</v>
          </cell>
          <cell r="D12" t="str">
            <v>b.</v>
          </cell>
        </row>
        <row r="13">
          <cell r="B13">
            <v>11</v>
          </cell>
          <cell r="C13">
            <v>24</v>
          </cell>
          <cell r="D13" t="str">
            <v>b.</v>
          </cell>
        </row>
        <row r="14">
          <cell r="B14">
            <v>12</v>
          </cell>
          <cell r="C14">
            <v>22</v>
          </cell>
          <cell r="D14" t="str">
            <v>b.</v>
          </cell>
        </row>
        <row r="15">
          <cell r="B15">
            <v>13</v>
          </cell>
          <cell r="C15">
            <v>20</v>
          </cell>
          <cell r="D15" t="str">
            <v>b.</v>
          </cell>
        </row>
        <row r="16">
          <cell r="B16">
            <v>14</v>
          </cell>
          <cell r="C16">
            <v>18</v>
          </cell>
          <cell r="D16" t="str">
            <v>b.</v>
          </cell>
        </row>
        <row r="17">
          <cell r="B17">
            <v>15</v>
          </cell>
          <cell r="C17">
            <v>16</v>
          </cell>
          <cell r="D17" t="str">
            <v>b.</v>
          </cell>
        </row>
        <row r="18">
          <cell r="B18">
            <v>16</v>
          </cell>
          <cell r="C18">
            <v>15</v>
          </cell>
          <cell r="D18" t="str">
            <v>b.</v>
          </cell>
        </row>
        <row r="19">
          <cell r="B19">
            <v>17</v>
          </cell>
          <cell r="C19">
            <v>14</v>
          </cell>
          <cell r="D19" t="str">
            <v>b.</v>
          </cell>
        </row>
        <row r="20">
          <cell r="B20">
            <v>18</v>
          </cell>
          <cell r="C20">
            <v>13</v>
          </cell>
          <cell r="D20" t="str">
            <v>b.</v>
          </cell>
        </row>
        <row r="21">
          <cell r="B21">
            <v>19</v>
          </cell>
          <cell r="C21">
            <v>12</v>
          </cell>
          <cell r="D21" t="str">
            <v>b.</v>
          </cell>
        </row>
        <row r="22">
          <cell r="B22">
            <v>20</v>
          </cell>
          <cell r="C22">
            <v>11</v>
          </cell>
          <cell r="D22" t="str">
            <v>b.</v>
          </cell>
        </row>
        <row r="23">
          <cell r="B23">
            <v>21</v>
          </cell>
          <cell r="C23">
            <v>10</v>
          </cell>
          <cell r="D23" t="str">
            <v>b.</v>
          </cell>
        </row>
        <row r="24">
          <cell r="B24">
            <v>22</v>
          </cell>
          <cell r="C24">
            <v>9</v>
          </cell>
          <cell r="D24" t="str">
            <v>b.</v>
          </cell>
        </row>
        <row r="25">
          <cell r="B25">
            <v>23</v>
          </cell>
          <cell r="C25">
            <v>8</v>
          </cell>
          <cell r="D25" t="str">
            <v>b.</v>
          </cell>
        </row>
        <row r="26">
          <cell r="B26">
            <v>24</v>
          </cell>
          <cell r="C26">
            <v>7</v>
          </cell>
          <cell r="D26" t="str">
            <v>b.</v>
          </cell>
        </row>
        <row r="27">
          <cell r="B27">
            <v>25</v>
          </cell>
          <cell r="C27">
            <v>6</v>
          </cell>
          <cell r="D27" t="str">
            <v>b.</v>
          </cell>
        </row>
        <row r="28">
          <cell r="B28">
            <v>26</v>
          </cell>
          <cell r="C28">
            <v>5</v>
          </cell>
          <cell r="D28" t="str">
            <v>b.</v>
          </cell>
        </row>
        <row r="29">
          <cell r="B29">
            <v>27</v>
          </cell>
          <cell r="C29">
            <v>4</v>
          </cell>
          <cell r="D29" t="str">
            <v>b.</v>
          </cell>
        </row>
        <row r="30">
          <cell r="B30">
            <v>28</v>
          </cell>
          <cell r="C30">
            <v>3</v>
          </cell>
          <cell r="D30" t="str">
            <v>b.</v>
          </cell>
        </row>
        <row r="31">
          <cell r="B31">
            <v>29</v>
          </cell>
          <cell r="C31">
            <v>2</v>
          </cell>
          <cell r="D31" t="str">
            <v>b.</v>
          </cell>
        </row>
        <row r="32">
          <cell r="B32">
            <v>30</v>
          </cell>
          <cell r="C32">
            <v>1</v>
          </cell>
          <cell r="D32" t="str">
            <v>b.</v>
          </cell>
        </row>
        <row r="33">
          <cell r="B33">
            <v>31</v>
          </cell>
          <cell r="C33">
            <v>0</v>
          </cell>
          <cell r="D33" t="str">
            <v>b.</v>
          </cell>
        </row>
        <row r="34">
          <cell r="B34">
            <v>32</v>
          </cell>
          <cell r="C34">
            <v>0</v>
          </cell>
          <cell r="D34" t="str">
            <v>b.</v>
          </cell>
        </row>
        <row r="35">
          <cell r="B35">
            <v>33</v>
          </cell>
          <cell r="C35">
            <v>0</v>
          </cell>
          <cell r="D35" t="str">
            <v>b.</v>
          </cell>
        </row>
        <row r="36">
          <cell r="B36">
            <v>34</v>
          </cell>
          <cell r="C36">
            <v>0</v>
          </cell>
          <cell r="D36" t="str">
            <v>b.</v>
          </cell>
        </row>
        <row r="37">
          <cell r="B37">
            <v>35</v>
          </cell>
          <cell r="C37">
            <v>0</v>
          </cell>
          <cell r="D37" t="str">
            <v>b.</v>
          </cell>
        </row>
        <row r="38">
          <cell r="B38">
            <v>36</v>
          </cell>
          <cell r="C38">
            <v>0</v>
          </cell>
          <cell r="D38" t="str">
            <v>b.</v>
          </cell>
        </row>
        <row r="39">
          <cell r="B39">
            <v>37</v>
          </cell>
          <cell r="C39">
            <v>0</v>
          </cell>
          <cell r="D39" t="str">
            <v>b.</v>
          </cell>
        </row>
        <row r="40">
          <cell r="B40">
            <v>38</v>
          </cell>
          <cell r="C40">
            <v>0</v>
          </cell>
          <cell r="D40" t="str">
            <v>b.</v>
          </cell>
        </row>
        <row r="41">
          <cell r="B41">
            <v>39</v>
          </cell>
          <cell r="C41">
            <v>0</v>
          </cell>
          <cell r="D41" t="str">
            <v>b.</v>
          </cell>
        </row>
        <row r="42">
          <cell r="B42">
            <v>40</v>
          </cell>
          <cell r="C42">
            <v>0</v>
          </cell>
          <cell r="D42" t="str">
            <v>b.</v>
          </cell>
        </row>
        <row r="43">
          <cell r="B43">
            <v>41</v>
          </cell>
          <cell r="C43">
            <v>0</v>
          </cell>
          <cell r="D43" t="str">
            <v>b.</v>
          </cell>
        </row>
        <row r="44">
          <cell r="B44">
            <v>42</v>
          </cell>
          <cell r="C44">
            <v>0</v>
          </cell>
          <cell r="D44" t="str">
            <v>b.</v>
          </cell>
        </row>
        <row r="45">
          <cell r="B45">
            <v>43</v>
          </cell>
          <cell r="C45">
            <v>0</v>
          </cell>
          <cell r="D45" t="str">
            <v>b.</v>
          </cell>
        </row>
        <row r="46">
          <cell r="B46">
            <v>44</v>
          </cell>
          <cell r="C46">
            <v>0</v>
          </cell>
          <cell r="D46" t="str">
            <v>b.</v>
          </cell>
        </row>
        <row r="47">
          <cell r="B47">
            <v>45</v>
          </cell>
          <cell r="C47">
            <v>0</v>
          </cell>
          <cell r="D47" t="str">
            <v>b.</v>
          </cell>
        </row>
        <row r="48">
          <cell r="B48">
            <v>46</v>
          </cell>
          <cell r="C48">
            <v>0</v>
          </cell>
          <cell r="D48" t="str">
            <v>b.</v>
          </cell>
        </row>
        <row r="49">
          <cell r="B49">
            <v>47</v>
          </cell>
          <cell r="C49">
            <v>0</v>
          </cell>
          <cell r="D49" t="str">
            <v>b.</v>
          </cell>
        </row>
        <row r="50">
          <cell r="B50">
            <v>48</v>
          </cell>
          <cell r="C50">
            <v>0</v>
          </cell>
          <cell r="D50" t="str">
            <v>b.</v>
          </cell>
        </row>
        <row r="51">
          <cell r="B51">
            <v>49</v>
          </cell>
          <cell r="C51">
            <v>0</v>
          </cell>
          <cell r="D51" t="str">
            <v>b.</v>
          </cell>
        </row>
        <row r="52">
          <cell r="B52">
            <v>50</v>
          </cell>
          <cell r="C52">
            <v>0</v>
          </cell>
          <cell r="D52" t="str">
            <v>b.</v>
          </cell>
        </row>
        <row r="53">
          <cell r="B53">
            <v>51</v>
          </cell>
          <cell r="C53">
            <v>0</v>
          </cell>
          <cell r="D53" t="str">
            <v>b.</v>
          </cell>
        </row>
        <row r="54">
          <cell r="B54">
            <v>52</v>
          </cell>
          <cell r="C54">
            <v>0</v>
          </cell>
          <cell r="D54" t="str">
            <v>b.</v>
          </cell>
        </row>
        <row r="55">
          <cell r="B55">
            <v>53</v>
          </cell>
          <cell r="C55">
            <v>0</v>
          </cell>
          <cell r="D55" t="str">
            <v>b.</v>
          </cell>
        </row>
        <row r="56">
          <cell r="B56">
            <v>54</v>
          </cell>
          <cell r="C56">
            <v>0</v>
          </cell>
          <cell r="D56" t="str">
            <v>b.</v>
          </cell>
        </row>
        <row r="57">
          <cell r="B57">
            <v>55</v>
          </cell>
          <cell r="C57">
            <v>0</v>
          </cell>
          <cell r="D57" t="str">
            <v>b.</v>
          </cell>
        </row>
        <row r="58">
          <cell r="B58">
            <v>56</v>
          </cell>
          <cell r="C58">
            <v>0</v>
          </cell>
          <cell r="D58" t="str">
            <v>b.</v>
          </cell>
        </row>
        <row r="59">
          <cell r="B59">
            <v>57</v>
          </cell>
          <cell r="C59">
            <v>0</v>
          </cell>
          <cell r="D59" t="str">
            <v>b.</v>
          </cell>
        </row>
        <row r="60">
          <cell r="B60">
            <v>58</v>
          </cell>
          <cell r="C60">
            <v>0</v>
          </cell>
          <cell r="D60" t="str">
            <v>b.</v>
          </cell>
        </row>
        <row r="61">
          <cell r="B61">
            <v>59</v>
          </cell>
          <cell r="C61">
            <v>0</v>
          </cell>
          <cell r="D61" t="str">
            <v>b.</v>
          </cell>
        </row>
        <row r="62">
          <cell r="B62">
            <v>60</v>
          </cell>
          <cell r="C62">
            <v>0</v>
          </cell>
          <cell r="D62" t="str">
            <v>b.</v>
          </cell>
        </row>
        <row r="63">
          <cell r="B63">
            <v>61</v>
          </cell>
          <cell r="C63">
            <v>0</v>
          </cell>
          <cell r="D63" t="str">
            <v>b.</v>
          </cell>
        </row>
        <row r="64">
          <cell r="B64">
            <v>62</v>
          </cell>
          <cell r="C64">
            <v>0</v>
          </cell>
          <cell r="D64" t="str">
            <v>b.</v>
          </cell>
        </row>
        <row r="65">
          <cell r="B65">
            <v>63</v>
          </cell>
          <cell r="C65">
            <v>0</v>
          </cell>
          <cell r="D65" t="str">
            <v>b.</v>
          </cell>
        </row>
        <row r="66">
          <cell r="B66">
            <v>64</v>
          </cell>
          <cell r="C66">
            <v>0</v>
          </cell>
          <cell r="D66" t="str">
            <v>b.</v>
          </cell>
        </row>
        <row r="67">
          <cell r="B67">
            <v>65</v>
          </cell>
          <cell r="C67">
            <v>0</v>
          </cell>
          <cell r="D67" t="str">
            <v>b.</v>
          </cell>
        </row>
        <row r="68">
          <cell r="B68">
            <v>66</v>
          </cell>
          <cell r="C68">
            <v>0</v>
          </cell>
          <cell r="D68" t="str">
            <v>b.</v>
          </cell>
        </row>
        <row r="69">
          <cell r="B69">
            <v>67</v>
          </cell>
          <cell r="C69">
            <v>0</v>
          </cell>
          <cell r="D69" t="str">
            <v>b.</v>
          </cell>
        </row>
        <row r="70">
          <cell r="B70">
            <v>68</v>
          </cell>
          <cell r="C70">
            <v>0</v>
          </cell>
          <cell r="D70" t="str">
            <v>b.</v>
          </cell>
        </row>
        <row r="71">
          <cell r="B71">
            <v>69</v>
          </cell>
          <cell r="C71">
            <v>0</v>
          </cell>
          <cell r="D71" t="str">
            <v>b.</v>
          </cell>
        </row>
        <row r="72">
          <cell r="B72">
            <v>70</v>
          </cell>
          <cell r="C72">
            <v>0</v>
          </cell>
          <cell r="D72" t="str">
            <v>b.</v>
          </cell>
        </row>
        <row r="73">
          <cell r="B73">
            <v>71</v>
          </cell>
          <cell r="C73">
            <v>0</v>
          </cell>
          <cell r="D73" t="str">
            <v>b.</v>
          </cell>
        </row>
        <row r="74">
          <cell r="B74">
            <v>72</v>
          </cell>
          <cell r="C74">
            <v>0</v>
          </cell>
          <cell r="D74" t="str">
            <v>b.</v>
          </cell>
        </row>
        <row r="75">
          <cell r="B75">
            <v>73</v>
          </cell>
          <cell r="C75">
            <v>0</v>
          </cell>
          <cell r="D75" t="str">
            <v>b.</v>
          </cell>
        </row>
        <row r="76">
          <cell r="B76">
            <v>74</v>
          </cell>
          <cell r="C76">
            <v>0</v>
          </cell>
          <cell r="D76" t="str">
            <v>b.</v>
          </cell>
        </row>
        <row r="77">
          <cell r="B77">
            <v>75</v>
          </cell>
          <cell r="C77">
            <v>0</v>
          </cell>
          <cell r="D77" t="str">
            <v>b.</v>
          </cell>
        </row>
        <row r="78">
          <cell r="B78">
            <v>76</v>
          </cell>
          <cell r="C78">
            <v>0</v>
          </cell>
          <cell r="D78" t="str">
            <v>b.</v>
          </cell>
        </row>
        <row r="79">
          <cell r="B79">
            <v>77</v>
          </cell>
          <cell r="C79">
            <v>0</v>
          </cell>
          <cell r="D79" t="str">
            <v>b.</v>
          </cell>
        </row>
        <row r="80">
          <cell r="B80">
            <v>78</v>
          </cell>
          <cell r="C80">
            <v>0</v>
          </cell>
          <cell r="D80" t="str">
            <v>b.</v>
          </cell>
        </row>
        <row r="81">
          <cell r="B81">
            <v>79</v>
          </cell>
          <cell r="C81">
            <v>0</v>
          </cell>
          <cell r="D81" t="str">
            <v>b.</v>
          </cell>
        </row>
        <row r="82">
          <cell r="B82">
            <v>80</v>
          </cell>
          <cell r="C82">
            <v>0</v>
          </cell>
          <cell r="D82" t="str">
            <v>b.</v>
          </cell>
        </row>
        <row r="83">
          <cell r="B83">
            <v>81</v>
          </cell>
          <cell r="C83">
            <v>0</v>
          </cell>
          <cell r="D83" t="str">
            <v>b.</v>
          </cell>
        </row>
        <row r="84">
          <cell r="B84">
            <v>82</v>
          </cell>
          <cell r="C84">
            <v>0</v>
          </cell>
          <cell r="D84" t="str">
            <v>b.</v>
          </cell>
        </row>
        <row r="85">
          <cell r="B85">
            <v>83</v>
          </cell>
          <cell r="C85">
            <v>0</v>
          </cell>
          <cell r="D85" t="str">
            <v>b.</v>
          </cell>
        </row>
        <row r="86">
          <cell r="B86">
            <v>84</v>
          </cell>
          <cell r="C86">
            <v>0</v>
          </cell>
          <cell r="D86" t="str">
            <v>b.</v>
          </cell>
        </row>
        <row r="87">
          <cell r="B87">
            <v>85</v>
          </cell>
          <cell r="C87">
            <v>0</v>
          </cell>
          <cell r="D87" t="str">
            <v>b.</v>
          </cell>
        </row>
        <row r="88">
          <cell r="B88">
            <v>86</v>
          </cell>
          <cell r="C88">
            <v>0</v>
          </cell>
          <cell r="D88" t="str">
            <v>b.</v>
          </cell>
        </row>
        <row r="89">
          <cell r="B89">
            <v>87</v>
          </cell>
          <cell r="C89">
            <v>0</v>
          </cell>
          <cell r="D89" t="str">
            <v>b.</v>
          </cell>
        </row>
        <row r="90">
          <cell r="B90">
            <v>88</v>
          </cell>
          <cell r="C90">
            <v>0</v>
          </cell>
          <cell r="D90" t="str">
            <v>b.</v>
          </cell>
        </row>
        <row r="91">
          <cell r="B91">
            <v>89</v>
          </cell>
          <cell r="C91">
            <v>0</v>
          </cell>
          <cell r="D91" t="str">
            <v>b.</v>
          </cell>
        </row>
        <row r="92">
          <cell r="B92">
            <v>90</v>
          </cell>
          <cell r="C92">
            <v>0</v>
          </cell>
          <cell r="D92" t="str">
            <v>b.</v>
          </cell>
        </row>
        <row r="93">
          <cell r="B93">
            <v>91</v>
          </cell>
          <cell r="C93">
            <v>0</v>
          </cell>
          <cell r="D93" t="str">
            <v>b.</v>
          </cell>
        </row>
        <row r="94">
          <cell r="B94">
            <v>92</v>
          </cell>
          <cell r="C94">
            <v>0</v>
          </cell>
          <cell r="D94" t="str">
            <v>b.</v>
          </cell>
        </row>
        <row r="95">
          <cell r="B95">
            <v>93</v>
          </cell>
          <cell r="C95">
            <v>0</v>
          </cell>
          <cell r="D95" t="str">
            <v>b.</v>
          </cell>
        </row>
        <row r="96">
          <cell r="B96">
            <v>94</v>
          </cell>
          <cell r="C96">
            <v>0</v>
          </cell>
          <cell r="D96" t="str">
            <v>b.</v>
          </cell>
        </row>
        <row r="97">
          <cell r="B97">
            <v>95</v>
          </cell>
          <cell r="C97">
            <v>0</v>
          </cell>
          <cell r="D97" t="str">
            <v>b.</v>
          </cell>
        </row>
        <row r="98">
          <cell r="B98">
            <v>96</v>
          </cell>
          <cell r="C98">
            <v>0</v>
          </cell>
          <cell r="D98" t="str">
            <v>b.</v>
          </cell>
        </row>
        <row r="99">
          <cell r="B99">
            <v>97</v>
          </cell>
          <cell r="C99">
            <v>0</v>
          </cell>
          <cell r="D99" t="str">
            <v>b.</v>
          </cell>
        </row>
        <row r="100">
          <cell r="B100">
            <v>98</v>
          </cell>
          <cell r="C100">
            <v>0</v>
          </cell>
          <cell r="D100" t="str">
            <v>b.</v>
          </cell>
        </row>
        <row r="101">
          <cell r="B101">
            <v>99</v>
          </cell>
          <cell r="C101">
            <v>0</v>
          </cell>
          <cell r="D101" t="str">
            <v>b.</v>
          </cell>
        </row>
        <row r="102">
          <cell r="B102">
            <v>100</v>
          </cell>
          <cell r="C102">
            <v>0</v>
          </cell>
          <cell r="D102" t="str">
            <v>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8.7109375" style="0" customWidth="1"/>
    <col min="4" max="4" width="24.7109375" style="0" customWidth="1"/>
    <col min="5" max="5" width="14.7109375" style="0" customWidth="1"/>
    <col min="6" max="6" width="7.57421875" style="0" customWidth="1"/>
    <col min="7" max="9" width="6.421875" style="0" customWidth="1"/>
    <col min="10" max="10" width="6.57421875" style="0" customWidth="1"/>
    <col min="11" max="11" width="8.140625" style="0" customWidth="1"/>
    <col min="12" max="13" width="10.7109375" style="0" customWidth="1"/>
  </cols>
  <sheetData>
    <row r="1" spans="1:12" ht="15" customHeight="1">
      <c r="A1" s="381" t="s">
        <v>185</v>
      </c>
      <c r="B1" s="381"/>
      <c r="C1" s="381"/>
      <c r="D1" s="381"/>
      <c r="E1" s="381"/>
      <c r="F1" s="381"/>
      <c r="G1" s="381"/>
      <c r="H1" s="381"/>
      <c r="I1" s="381"/>
      <c r="J1" s="381"/>
      <c r="K1" s="126"/>
      <c r="L1" s="126"/>
    </row>
    <row r="2" spans="1:14" ht="15" customHeight="1">
      <c r="A2" s="381" t="s">
        <v>186</v>
      </c>
      <c r="B2" s="381"/>
      <c r="C2" s="381"/>
      <c r="D2" s="381"/>
      <c r="E2" s="381"/>
      <c r="F2" s="381"/>
      <c r="G2" s="381"/>
      <c r="H2" s="381"/>
      <c r="I2" s="381"/>
      <c r="J2" s="381"/>
      <c r="K2" s="126"/>
      <c r="L2" s="126"/>
      <c r="N2" s="42"/>
    </row>
    <row r="3" spans="1:14" ht="19.5" customHeight="1">
      <c r="A3" s="388" t="s">
        <v>187</v>
      </c>
      <c r="B3" s="388"/>
      <c r="C3" s="382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132"/>
    </row>
    <row r="4" spans="1:14" ht="19.5" customHeight="1">
      <c r="A4" s="388"/>
      <c r="B4" s="388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133"/>
    </row>
    <row r="5" ht="12" customHeight="1" thickBot="1">
      <c r="N5" s="3"/>
    </row>
    <row r="6" spans="1:14" ht="12.75" customHeight="1" thickBot="1">
      <c r="A6" s="389" t="s">
        <v>0</v>
      </c>
      <c r="B6" s="370" t="s">
        <v>1</v>
      </c>
      <c r="C6" s="370" t="s">
        <v>2</v>
      </c>
      <c r="D6" s="370" t="s">
        <v>3</v>
      </c>
      <c r="E6" s="370" t="s">
        <v>4</v>
      </c>
      <c r="F6" s="370" t="s">
        <v>5</v>
      </c>
      <c r="G6" s="127" t="s">
        <v>133</v>
      </c>
      <c r="H6" s="127" t="s">
        <v>6</v>
      </c>
      <c r="I6" s="135" t="s">
        <v>7</v>
      </c>
      <c r="J6" s="136" t="s">
        <v>8</v>
      </c>
      <c r="K6" s="136" t="s">
        <v>9</v>
      </c>
      <c r="L6" s="384" t="s">
        <v>12</v>
      </c>
      <c r="M6" s="386" t="s">
        <v>188</v>
      </c>
      <c r="N6" s="3"/>
    </row>
    <row r="7" spans="1:14" ht="15" thickBot="1">
      <c r="A7" s="390"/>
      <c r="B7" s="371"/>
      <c r="C7" s="371"/>
      <c r="D7" s="371"/>
      <c r="E7" s="371"/>
      <c r="F7" s="371"/>
      <c r="G7" s="4" t="s">
        <v>13</v>
      </c>
      <c r="H7" s="4" t="s">
        <v>14</v>
      </c>
      <c r="I7" s="4" t="s">
        <v>15</v>
      </c>
      <c r="J7" s="141" t="s">
        <v>138</v>
      </c>
      <c r="K7" s="236">
        <f>(AVERAGE(G8:G22)*POWER(AVERAGE(H8:H22),1/2))/POWER(AVERAGE(I8:I22),1/3)</f>
        <v>376.10584921744504</v>
      </c>
      <c r="L7" s="385"/>
      <c r="M7" s="387"/>
      <c r="N7" s="3"/>
    </row>
    <row r="8" spans="1:14" ht="15" customHeight="1">
      <c r="A8" s="142">
        <v>1</v>
      </c>
      <c r="B8" s="143" t="s">
        <v>143</v>
      </c>
      <c r="C8" s="144" t="s">
        <v>116</v>
      </c>
      <c r="D8" s="145" t="s">
        <v>144</v>
      </c>
      <c r="E8" s="146" t="s">
        <v>117</v>
      </c>
      <c r="F8" s="147" t="s">
        <v>118</v>
      </c>
      <c r="G8" s="148">
        <v>900</v>
      </c>
      <c r="H8" s="149">
        <v>0.689</v>
      </c>
      <c r="I8" s="150">
        <v>10.87</v>
      </c>
      <c r="J8" s="151">
        <f aca="true" t="shared" si="0" ref="J8:J13">G8*SQRT(H8)/($K$7*POWER(I8,1/3))</f>
        <v>0.8966690605022778</v>
      </c>
      <c r="K8" s="151">
        <f aca="true" t="shared" si="1" ref="K8:K13">IF(J8&gt;1,J8/J8^(2*LOG10(J8)),J8*J8^(2*LOG10(J8)))</f>
        <v>0.9059820737320043</v>
      </c>
      <c r="L8" s="152">
        <v>2584</v>
      </c>
      <c r="M8" s="237">
        <f aca="true" t="shared" si="2" ref="M8:M13">K8*L8</f>
        <v>2341.0576785234994</v>
      </c>
      <c r="N8" s="3"/>
    </row>
    <row r="9" spans="1:14" ht="15" customHeight="1">
      <c r="A9" s="155">
        <v>2</v>
      </c>
      <c r="B9" s="156" t="s">
        <v>160</v>
      </c>
      <c r="C9" s="157" t="s">
        <v>161</v>
      </c>
      <c r="D9" s="145" t="s">
        <v>162</v>
      </c>
      <c r="E9" s="171" t="s">
        <v>163</v>
      </c>
      <c r="F9" s="159" t="s">
        <v>164</v>
      </c>
      <c r="G9" s="160">
        <v>850</v>
      </c>
      <c r="H9" s="161">
        <v>0.385</v>
      </c>
      <c r="I9" s="162">
        <v>3.27</v>
      </c>
      <c r="J9" s="163">
        <f t="shared" si="0"/>
        <v>0.9447638891283637</v>
      </c>
      <c r="K9" s="163">
        <f t="shared" si="1"/>
        <v>0.9474169837137475</v>
      </c>
      <c r="L9" s="168">
        <v>2565</v>
      </c>
      <c r="M9" s="238">
        <f t="shared" si="2"/>
        <v>2430.1245632257624</v>
      </c>
      <c r="N9" s="3"/>
    </row>
    <row r="10" spans="1:14" ht="15" customHeight="1">
      <c r="A10" s="155">
        <v>3</v>
      </c>
      <c r="B10" s="169" t="s">
        <v>147</v>
      </c>
      <c r="C10" s="170" t="s">
        <v>148</v>
      </c>
      <c r="D10" s="145" t="s">
        <v>144</v>
      </c>
      <c r="E10" s="171" t="s">
        <v>149</v>
      </c>
      <c r="F10" s="159" t="s">
        <v>150</v>
      </c>
      <c r="G10" s="160">
        <v>1045</v>
      </c>
      <c r="H10" s="161">
        <v>1.04</v>
      </c>
      <c r="I10" s="162">
        <v>11.03</v>
      </c>
      <c r="J10" s="163">
        <f t="shared" si="0"/>
        <v>1.272910009714677</v>
      </c>
      <c r="K10" s="163">
        <f t="shared" si="1"/>
        <v>1.2101315535819113</v>
      </c>
      <c r="L10" s="168">
        <v>2112</v>
      </c>
      <c r="M10" s="238">
        <f t="shared" si="2"/>
        <v>2555.7978411649965</v>
      </c>
      <c r="N10" s="3"/>
    </row>
    <row r="11" spans="1:14" ht="15" customHeight="1">
      <c r="A11" s="155">
        <v>4</v>
      </c>
      <c r="B11" s="5" t="s">
        <v>165</v>
      </c>
      <c r="C11" s="182" t="s">
        <v>166</v>
      </c>
      <c r="D11" s="239" t="s">
        <v>167</v>
      </c>
      <c r="E11" s="183" t="s">
        <v>168</v>
      </c>
      <c r="F11" s="184" t="s">
        <v>169</v>
      </c>
      <c r="G11" s="172">
        <v>890</v>
      </c>
      <c r="H11" s="173">
        <v>0.3</v>
      </c>
      <c r="I11" s="174">
        <v>2.32</v>
      </c>
      <c r="J11" s="163">
        <f t="shared" si="0"/>
        <v>0.9790643068852912</v>
      </c>
      <c r="K11" s="163">
        <f t="shared" si="1"/>
        <v>0.979445072067847</v>
      </c>
      <c r="L11" s="168">
        <v>2627</v>
      </c>
      <c r="M11" s="238">
        <f t="shared" si="2"/>
        <v>2573.0022043222343</v>
      </c>
      <c r="N11" s="3"/>
    </row>
    <row r="12" spans="1:14" ht="15" customHeight="1">
      <c r="A12" s="155">
        <v>5</v>
      </c>
      <c r="B12" s="188" t="s">
        <v>155</v>
      </c>
      <c r="C12" s="170" t="s">
        <v>101</v>
      </c>
      <c r="D12" s="145" t="s">
        <v>144</v>
      </c>
      <c r="E12" s="145" t="s">
        <v>22</v>
      </c>
      <c r="F12" s="190" t="s">
        <v>23</v>
      </c>
      <c r="G12" s="191">
        <v>1100</v>
      </c>
      <c r="H12" s="192">
        <v>0.827</v>
      </c>
      <c r="I12" s="193">
        <v>16.23</v>
      </c>
      <c r="J12" s="163">
        <f t="shared" si="0"/>
        <v>1.050499489471487</v>
      </c>
      <c r="K12" s="163">
        <f t="shared" si="1"/>
        <v>1.048287195978458</v>
      </c>
      <c r="L12" s="168">
        <v>2870</v>
      </c>
      <c r="M12" s="238">
        <f t="shared" si="2"/>
        <v>3008.584252458175</v>
      </c>
      <c r="N12" s="3"/>
    </row>
    <row r="13" spans="1:14" ht="15" customHeight="1">
      <c r="A13" s="187">
        <v>6</v>
      </c>
      <c r="B13" s="198" t="s">
        <v>175</v>
      </c>
      <c r="C13" s="240" t="s">
        <v>119</v>
      </c>
      <c r="D13" s="145" t="s">
        <v>176</v>
      </c>
      <c r="E13" s="200" t="s">
        <v>177</v>
      </c>
      <c r="F13" s="201" t="s">
        <v>169</v>
      </c>
      <c r="G13" s="202">
        <v>980</v>
      </c>
      <c r="H13" s="203">
        <v>0.4</v>
      </c>
      <c r="I13" s="204">
        <v>3.57</v>
      </c>
      <c r="J13" s="163">
        <f t="shared" si="0"/>
        <v>1.0782593803874427</v>
      </c>
      <c r="K13" s="163">
        <f t="shared" si="1"/>
        <v>1.0729552854761006</v>
      </c>
      <c r="L13" s="168">
        <v>5740</v>
      </c>
      <c r="M13" s="238">
        <f t="shared" si="2"/>
        <v>6158.763338632818</v>
      </c>
      <c r="N13" s="3"/>
    </row>
    <row r="14" spans="1:14" ht="15" customHeight="1">
      <c r="A14" s="155"/>
      <c r="B14" s="169"/>
      <c r="C14" s="170"/>
      <c r="D14" s="145"/>
      <c r="E14" s="171"/>
      <c r="F14" s="159"/>
      <c r="G14" s="160"/>
      <c r="H14" s="161"/>
      <c r="I14" s="162"/>
      <c r="J14" s="163"/>
      <c r="K14" s="163"/>
      <c r="L14" s="168"/>
      <c r="M14" s="238"/>
      <c r="N14" s="3"/>
    </row>
    <row r="15" spans="1:14" ht="15" customHeight="1">
      <c r="A15" s="155"/>
      <c r="B15" s="169"/>
      <c r="C15" s="170"/>
      <c r="D15" s="145"/>
      <c r="E15" s="158"/>
      <c r="F15" s="159"/>
      <c r="G15" s="160"/>
      <c r="H15" s="161"/>
      <c r="I15" s="162"/>
      <c r="J15" s="163"/>
      <c r="K15" s="163"/>
      <c r="L15" s="168"/>
      <c r="M15" s="238"/>
      <c r="N15" s="3"/>
    </row>
    <row r="16" spans="1:14" ht="15" customHeight="1">
      <c r="A16" s="206"/>
      <c r="B16" s="169"/>
      <c r="C16" s="170"/>
      <c r="D16" s="176"/>
      <c r="E16" s="171"/>
      <c r="F16" s="159"/>
      <c r="G16" s="160"/>
      <c r="H16" s="161"/>
      <c r="I16" s="162"/>
      <c r="J16" s="163"/>
      <c r="K16" s="163"/>
      <c r="L16" s="168"/>
      <c r="M16" s="238"/>
      <c r="N16" s="3"/>
    </row>
    <row r="17" spans="1:14" ht="15" customHeight="1">
      <c r="A17" s="241"/>
      <c r="B17" s="169"/>
      <c r="C17" s="175"/>
      <c r="D17" s="176"/>
      <c r="E17" s="177"/>
      <c r="F17" s="178"/>
      <c r="G17" s="179"/>
      <c r="H17" s="180"/>
      <c r="I17" s="181"/>
      <c r="J17" s="163"/>
      <c r="K17" s="163"/>
      <c r="L17" s="168"/>
      <c r="M17" s="238"/>
      <c r="N17" s="3"/>
    </row>
    <row r="18" spans="1:14" ht="15" customHeight="1">
      <c r="A18" s="155"/>
      <c r="B18" s="169"/>
      <c r="C18" s="170"/>
      <c r="D18" s="145"/>
      <c r="E18" s="171"/>
      <c r="F18" s="159"/>
      <c r="G18" s="160"/>
      <c r="H18" s="161"/>
      <c r="I18" s="162"/>
      <c r="J18" s="163" t="e">
        <f>G18*SQRT(H18)/($K$7*POWER(I18,1/3))</f>
        <v>#DIV/0!</v>
      </c>
      <c r="K18" s="163" t="e">
        <f>IF(J18&gt;1,J18/J18^(2*LOG10(J18)),J18*J18^(2*LOG10(J18)))</f>
        <v>#DIV/0!</v>
      </c>
      <c r="L18" s="168"/>
      <c r="M18" s="238" t="e">
        <f>K18*L18</f>
        <v>#DIV/0!</v>
      </c>
      <c r="N18" s="3"/>
    </row>
    <row r="19" spans="1:14" ht="15" customHeight="1">
      <c r="A19" s="155"/>
      <c r="B19" s="169"/>
      <c r="C19" s="242"/>
      <c r="D19" s="243"/>
      <c r="E19" s="158"/>
      <c r="F19" s="159"/>
      <c r="G19" s="179"/>
      <c r="H19" s="180"/>
      <c r="I19" s="181"/>
      <c r="J19" s="163"/>
      <c r="K19" s="163"/>
      <c r="L19" s="168"/>
      <c r="M19" s="238"/>
      <c r="N19" s="3"/>
    </row>
    <row r="20" spans="1:14" ht="15" customHeight="1">
      <c r="A20" s="155"/>
      <c r="B20" s="169"/>
      <c r="C20" s="242"/>
      <c r="D20" s="243"/>
      <c r="E20" s="158"/>
      <c r="F20" s="159"/>
      <c r="G20" s="179"/>
      <c r="H20" s="180"/>
      <c r="I20" s="181"/>
      <c r="J20" s="163"/>
      <c r="K20" s="163"/>
      <c r="L20" s="168"/>
      <c r="M20" s="238"/>
      <c r="N20" s="3"/>
    </row>
    <row r="21" spans="1:14" ht="15" customHeight="1">
      <c r="A21" s="155"/>
      <c r="B21" s="169"/>
      <c r="C21" s="244"/>
      <c r="D21" s="243"/>
      <c r="E21" s="177"/>
      <c r="F21" s="178"/>
      <c r="G21" s="179"/>
      <c r="H21" s="180"/>
      <c r="I21" s="181"/>
      <c r="J21" s="163" t="e">
        <f>G21*SQRT(H21)/($K$7*POWER(I21,1/3))</f>
        <v>#DIV/0!</v>
      </c>
      <c r="K21" s="163" t="e">
        <f>IF(J21&gt;1,J21/J21^(2*LOG10(J21)),J21*J21^(2*LOG10(J21)))</f>
        <v>#DIV/0!</v>
      </c>
      <c r="L21" s="168"/>
      <c r="M21" s="238" t="e">
        <f>K21*L21</f>
        <v>#DIV/0!</v>
      </c>
      <c r="N21" s="3"/>
    </row>
    <row r="22" spans="1:14" ht="15" customHeight="1" thickBot="1">
      <c r="A22" s="245"/>
      <c r="B22" s="246"/>
      <c r="C22" s="247"/>
      <c r="D22" s="248"/>
      <c r="E22" s="249"/>
      <c r="F22" s="250"/>
      <c r="G22" s="251"/>
      <c r="H22" s="252"/>
      <c r="I22" s="253"/>
      <c r="J22" s="194" t="e">
        <f>G22*SQRT(H22)/($K$7*POWER(I22,1/3))</f>
        <v>#DIV/0!</v>
      </c>
      <c r="K22" s="194" t="e">
        <f>IF(J22&gt;1,J22/J22^(2*LOG10(J22)),J22*J22^(2*LOG10(J22)))</f>
        <v>#DIV/0!</v>
      </c>
      <c r="L22" s="197"/>
      <c r="M22" s="254" t="e">
        <f>K22*L22</f>
        <v>#DIV/0!</v>
      </c>
      <c r="N22" s="3"/>
    </row>
    <row r="23" ht="15" customHeight="1" thickBot="1"/>
    <row r="24" spans="2:13" ht="15" customHeight="1">
      <c r="B24" s="207" t="s">
        <v>25</v>
      </c>
      <c r="C24" s="377" t="s">
        <v>1</v>
      </c>
      <c r="D24" s="378"/>
      <c r="E24" s="208" t="s">
        <v>2</v>
      </c>
      <c r="F24" s="377" t="s">
        <v>24</v>
      </c>
      <c r="G24" s="379"/>
      <c r="H24" s="380"/>
      <c r="I24" s="255"/>
      <c r="J24" s="255"/>
      <c r="K24" s="255"/>
      <c r="L24" s="6"/>
      <c r="M24" s="6"/>
    </row>
    <row r="25" spans="2:13" ht="15" customHeight="1">
      <c r="B25" s="125" t="s">
        <v>26</v>
      </c>
      <c r="C25" s="372" t="s">
        <v>181</v>
      </c>
      <c r="D25" s="373"/>
      <c r="E25" s="256" t="s">
        <v>182</v>
      </c>
      <c r="F25" s="374"/>
      <c r="G25" s="375"/>
      <c r="H25" s="376"/>
      <c r="I25" s="255"/>
      <c r="J25" s="255"/>
      <c r="K25" s="255"/>
      <c r="L25" s="7"/>
      <c r="M25" s="6"/>
    </row>
    <row r="26" spans="2:13" ht="15" customHeight="1">
      <c r="B26" s="128" t="s">
        <v>27</v>
      </c>
      <c r="C26" s="372"/>
      <c r="D26" s="373"/>
      <c r="E26" s="256"/>
      <c r="F26" s="374"/>
      <c r="G26" s="375"/>
      <c r="H26" s="376"/>
      <c r="I26" s="123"/>
      <c r="J26" s="123"/>
      <c r="K26" s="123"/>
      <c r="L26" s="7"/>
      <c r="M26" s="6"/>
    </row>
    <row r="27" spans="2:13" ht="15" customHeight="1">
      <c r="B27" s="128"/>
      <c r="C27" s="391"/>
      <c r="D27" s="392"/>
      <c r="E27" s="257"/>
      <c r="F27" s="374"/>
      <c r="G27" s="375"/>
      <c r="H27" s="376"/>
      <c r="I27" s="124"/>
      <c r="J27" s="124"/>
      <c r="K27" s="124"/>
      <c r="L27" s="7"/>
      <c r="M27" s="6"/>
    </row>
    <row r="28" spans="2:13" ht="15" customHeight="1">
      <c r="B28" s="128"/>
      <c r="C28" s="391"/>
      <c r="D28" s="392"/>
      <c r="E28" s="257"/>
      <c r="F28" s="374"/>
      <c r="G28" s="375"/>
      <c r="H28" s="376"/>
      <c r="I28" s="124"/>
      <c r="J28" s="124"/>
      <c r="K28" s="124"/>
      <c r="L28" s="7"/>
      <c r="M28" s="6"/>
    </row>
    <row r="29" spans="2:13" ht="15" customHeight="1">
      <c r="B29" s="128"/>
      <c r="C29" s="391"/>
      <c r="D29" s="392"/>
      <c r="E29" s="257"/>
      <c r="F29" s="374"/>
      <c r="G29" s="375"/>
      <c r="H29" s="376"/>
      <c r="I29" s="124"/>
      <c r="J29" s="124"/>
      <c r="K29" s="124"/>
      <c r="L29" s="7"/>
      <c r="M29" s="6"/>
    </row>
    <row r="30" spans="2:13" ht="15" customHeight="1">
      <c r="B30" s="128" t="s">
        <v>28</v>
      </c>
      <c r="C30" s="391" t="s">
        <v>189</v>
      </c>
      <c r="D30" s="393"/>
      <c r="E30" s="258" t="s">
        <v>180</v>
      </c>
      <c r="F30" s="374"/>
      <c r="G30" s="375"/>
      <c r="H30" s="376"/>
      <c r="I30" s="123"/>
      <c r="J30" s="123"/>
      <c r="K30" s="123"/>
      <c r="L30" s="7"/>
      <c r="M30" s="6"/>
    </row>
    <row r="31" spans="2:13" ht="15" customHeight="1" thickBot="1">
      <c r="B31" s="129" t="s">
        <v>184</v>
      </c>
      <c r="C31" s="394"/>
      <c r="D31" s="395"/>
      <c r="E31" s="9"/>
      <c r="F31" s="396"/>
      <c r="G31" s="397"/>
      <c r="H31" s="398"/>
      <c r="I31" s="123"/>
      <c r="J31" s="123"/>
      <c r="K31" s="123"/>
      <c r="L31" s="7"/>
      <c r="M31" s="6"/>
    </row>
    <row r="32" ht="15" customHeight="1"/>
    <row r="33" spans="3:9" ht="12.75">
      <c r="C33" s="399"/>
      <c r="D33" s="400"/>
      <c r="E33" s="400"/>
      <c r="F33" s="400"/>
      <c r="G33" s="401"/>
      <c r="H33" s="401"/>
      <c r="I33" s="401"/>
    </row>
    <row r="34" spans="3:9" ht="12.75">
      <c r="C34" s="399"/>
      <c r="D34" s="400"/>
      <c r="E34" s="400"/>
      <c r="F34" s="400"/>
      <c r="G34" s="401"/>
      <c r="H34" s="401"/>
      <c r="I34" s="401"/>
    </row>
    <row r="35" spans="3:9" ht="12.75">
      <c r="C35" s="399"/>
      <c r="D35" s="400"/>
      <c r="E35" s="400"/>
      <c r="F35" s="400"/>
      <c r="G35" s="401"/>
      <c r="H35" s="401"/>
      <c r="I35" s="401"/>
    </row>
    <row r="36" spans="3:9" ht="12.75">
      <c r="C36" s="400"/>
      <c r="D36" s="400"/>
      <c r="E36" s="400"/>
      <c r="F36" s="400"/>
      <c r="G36" s="401"/>
      <c r="H36" s="401"/>
      <c r="I36" s="401"/>
    </row>
    <row r="37" spans="3:9" ht="12.75">
      <c r="C37" s="400"/>
      <c r="D37" s="400"/>
      <c r="E37" s="400"/>
      <c r="F37" s="400"/>
      <c r="G37" s="401"/>
      <c r="H37" s="401"/>
      <c r="I37" s="401"/>
    </row>
    <row r="38" spans="3:9" ht="12.75">
      <c r="C38" s="399"/>
      <c r="D38" s="400"/>
      <c r="E38" s="400"/>
      <c r="F38" s="400"/>
      <c r="G38" s="401"/>
      <c r="H38" s="401"/>
      <c r="I38" s="401"/>
    </row>
    <row r="39" spans="3:9" ht="12.75">
      <c r="C39" s="399"/>
      <c r="D39" s="399"/>
      <c r="E39" s="399"/>
      <c r="F39" s="399"/>
      <c r="G39" s="401"/>
      <c r="H39" s="401"/>
      <c r="I39" s="401"/>
    </row>
  </sheetData>
  <sheetProtection/>
  <mergeCells count="42">
    <mergeCell ref="C37:F37"/>
    <mergeCell ref="G37:I37"/>
    <mergeCell ref="C38:F38"/>
    <mergeCell ref="G38:I38"/>
    <mergeCell ref="C39:F39"/>
    <mergeCell ref="G39:I39"/>
    <mergeCell ref="C34:F34"/>
    <mergeCell ref="G34:I34"/>
    <mergeCell ref="C35:F35"/>
    <mergeCell ref="G35:I35"/>
    <mergeCell ref="C36:F36"/>
    <mergeCell ref="G36:I36"/>
    <mergeCell ref="C30:D30"/>
    <mergeCell ref="F30:H30"/>
    <mergeCell ref="C31:D31"/>
    <mergeCell ref="F31:H31"/>
    <mergeCell ref="C33:F33"/>
    <mergeCell ref="G33:I33"/>
    <mergeCell ref="C27:D27"/>
    <mergeCell ref="F27:H27"/>
    <mergeCell ref="C28:D28"/>
    <mergeCell ref="F28:H28"/>
    <mergeCell ref="C29:D29"/>
    <mergeCell ref="F29:H29"/>
    <mergeCell ref="A1:J1"/>
    <mergeCell ref="A2:J2"/>
    <mergeCell ref="C3:M4"/>
    <mergeCell ref="L6:L7"/>
    <mergeCell ref="M6:M7"/>
    <mergeCell ref="A3:B4"/>
    <mergeCell ref="A6:A7"/>
    <mergeCell ref="B6:B7"/>
    <mergeCell ref="C6:C7"/>
    <mergeCell ref="D6:D7"/>
    <mergeCell ref="E6:E7"/>
    <mergeCell ref="F6:F7"/>
    <mergeCell ref="C26:D26"/>
    <mergeCell ref="F26:H26"/>
    <mergeCell ref="C24:D24"/>
    <mergeCell ref="F24:H24"/>
    <mergeCell ref="C25:D25"/>
    <mergeCell ref="F25:H25"/>
  </mergeCells>
  <printOptions/>
  <pageMargins left="0.787401575" right="0.787401575" top="0.984251969" bottom="0.984251969" header="0.4921259845" footer="0.4921259845"/>
  <pageSetup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8.7109375" style="0" customWidth="1"/>
    <col min="4" max="4" width="26.28125" style="0" customWidth="1"/>
    <col min="5" max="5" width="14.7109375" style="0" customWidth="1"/>
    <col min="6" max="6" width="7.57421875" style="0" customWidth="1"/>
    <col min="7" max="9" width="6.421875" style="0" customWidth="1"/>
    <col min="10" max="10" width="6.57421875" style="0" customWidth="1"/>
    <col min="11" max="11" width="8.140625" style="0" customWidth="1"/>
    <col min="12" max="14" width="5.57421875" style="0" customWidth="1"/>
    <col min="15" max="15" width="7.8515625" style="0" bestFit="1" customWidth="1"/>
    <col min="16" max="16" width="5.57421875" style="0" customWidth="1"/>
    <col min="17" max="17" width="7.28125" style="0" customWidth="1"/>
    <col min="18" max="18" width="6.7109375" style="0" customWidth="1"/>
    <col min="19" max="19" width="6.140625" style="0" customWidth="1"/>
    <col min="20" max="20" width="5.7109375" style="0" customWidth="1"/>
    <col min="21" max="21" width="7.28125" style="0" customWidth="1"/>
    <col min="22" max="22" width="5.8515625" style="0" customWidth="1"/>
    <col min="23" max="23" width="7.28125" style="0" customWidth="1"/>
    <col min="24" max="24" width="5.8515625" style="0" customWidth="1"/>
    <col min="25" max="25" width="7.28125" style="0" customWidth="1"/>
    <col min="26" max="26" width="8.57421875" style="0" customWidth="1"/>
    <col min="27" max="27" width="6.28125" style="0" customWidth="1"/>
    <col min="30" max="30" width="3.8515625" style="0" customWidth="1"/>
    <col min="31" max="31" width="7.00390625" style="0" customWidth="1"/>
  </cols>
  <sheetData>
    <row r="1" spans="1:27" ht="15" customHeight="1">
      <c r="A1" s="381" t="s">
        <v>131</v>
      </c>
      <c r="B1" s="381"/>
      <c r="C1" s="381"/>
      <c r="D1" s="381"/>
      <c r="E1" s="381"/>
      <c r="F1" s="381"/>
      <c r="G1" s="381"/>
      <c r="H1" s="381"/>
      <c r="I1" s="381"/>
      <c r="J1" s="381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15" customHeight="1">
      <c r="A2" s="381" t="s">
        <v>132</v>
      </c>
      <c r="B2" s="381"/>
      <c r="C2" s="381"/>
      <c r="D2" s="381"/>
      <c r="E2" s="381"/>
      <c r="F2" s="381"/>
      <c r="G2" s="381"/>
      <c r="H2" s="381"/>
      <c r="I2" s="381"/>
      <c r="J2" s="381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4" ht="19.5" customHeight="1">
      <c r="A3" s="388" t="s">
        <v>300</v>
      </c>
      <c r="B3" s="388"/>
      <c r="C3" s="1"/>
      <c r="D3" s="2"/>
      <c r="E3" s="2"/>
      <c r="F3" s="2"/>
      <c r="G3" s="2"/>
      <c r="H3" s="2"/>
      <c r="I3" s="2"/>
      <c r="J3" s="2"/>
      <c r="K3" s="2"/>
      <c r="L3" s="131"/>
      <c r="M3" s="2"/>
      <c r="N3" s="2"/>
      <c r="O3" s="2"/>
      <c r="P3" s="132"/>
      <c r="Q3" s="22"/>
      <c r="R3" s="42"/>
      <c r="S3" s="2"/>
      <c r="T3" s="2"/>
      <c r="U3" s="2"/>
      <c r="V3" s="2"/>
      <c r="W3" s="2"/>
      <c r="X3" s="2"/>
    </row>
    <row r="4" spans="1:24" ht="19.5" customHeight="1">
      <c r="A4" s="388"/>
      <c r="B4" s="388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3"/>
      <c r="Q4" s="134"/>
      <c r="R4" s="132"/>
      <c r="S4" s="2"/>
      <c r="T4" s="2"/>
      <c r="U4" s="2"/>
      <c r="V4" s="2"/>
      <c r="W4" s="2"/>
      <c r="X4" s="2"/>
    </row>
    <row r="5" spans="28:29" ht="12" customHeight="1" thickBot="1">
      <c r="AB5" s="3"/>
      <c r="AC5" s="3"/>
    </row>
    <row r="6" spans="1:31" s="139" customFormat="1" ht="15" customHeight="1" thickBot="1">
      <c r="A6" s="389" t="s">
        <v>0</v>
      </c>
      <c r="B6" s="370" t="s">
        <v>1</v>
      </c>
      <c r="C6" s="370" t="s">
        <v>2</v>
      </c>
      <c r="D6" s="370" t="s">
        <v>3</v>
      </c>
      <c r="E6" s="370" t="s">
        <v>4</v>
      </c>
      <c r="F6" s="370" t="s">
        <v>5</v>
      </c>
      <c r="G6" s="127" t="s">
        <v>133</v>
      </c>
      <c r="H6" s="127" t="s">
        <v>6</v>
      </c>
      <c r="I6" s="135" t="s">
        <v>7</v>
      </c>
      <c r="J6" s="136" t="s">
        <v>8</v>
      </c>
      <c r="K6" s="136" t="s">
        <v>9</v>
      </c>
      <c r="L6" s="406" t="s">
        <v>134</v>
      </c>
      <c r="M6" s="407"/>
      <c r="N6" s="407"/>
      <c r="O6" s="408"/>
      <c r="P6" s="409" t="s">
        <v>11</v>
      </c>
      <c r="Q6" s="412" t="s">
        <v>12</v>
      </c>
      <c r="R6" s="412"/>
      <c r="S6" s="413"/>
      <c r="T6" s="410" t="s">
        <v>135</v>
      </c>
      <c r="U6" s="411"/>
      <c r="V6" s="411"/>
      <c r="W6" s="411"/>
      <c r="X6" s="411"/>
      <c r="Y6" s="411"/>
      <c r="Z6" s="409" t="s">
        <v>136</v>
      </c>
      <c r="AA6" s="422" t="s">
        <v>301</v>
      </c>
      <c r="AB6" s="137"/>
      <c r="AC6" s="414" t="s">
        <v>137</v>
      </c>
      <c r="AE6" s="140"/>
    </row>
    <row r="7" spans="1:31" s="139" customFormat="1" ht="15" customHeight="1" thickBot="1">
      <c r="A7" s="390"/>
      <c r="B7" s="371"/>
      <c r="C7" s="371"/>
      <c r="D7" s="371"/>
      <c r="E7" s="371"/>
      <c r="F7" s="371"/>
      <c r="G7" s="281" t="s">
        <v>13</v>
      </c>
      <c r="H7" s="281" t="s">
        <v>14</v>
      </c>
      <c r="I7" s="281" t="s">
        <v>15</v>
      </c>
      <c r="J7" s="282" t="s">
        <v>138</v>
      </c>
      <c r="K7" s="283">
        <f>(AVERAGE(G8:G18)*POWER(AVERAGE(H8:H18),1/2))/POWER(AVERAGE(I8:I18),1/3)</f>
        <v>334.32717486195367</v>
      </c>
      <c r="L7" s="224" t="s">
        <v>16</v>
      </c>
      <c r="M7" s="224" t="s">
        <v>17</v>
      </c>
      <c r="N7" s="224" t="s">
        <v>18</v>
      </c>
      <c r="O7" s="284" t="s">
        <v>139</v>
      </c>
      <c r="P7" s="384"/>
      <c r="Q7" s="284" t="s">
        <v>19</v>
      </c>
      <c r="R7" s="284" t="s">
        <v>20</v>
      </c>
      <c r="S7" s="285" t="s">
        <v>21</v>
      </c>
      <c r="T7" s="286" t="s">
        <v>140</v>
      </c>
      <c r="U7" s="223" t="s">
        <v>29</v>
      </c>
      <c r="V7" s="224" t="s">
        <v>141</v>
      </c>
      <c r="W7" s="224" t="s">
        <v>30</v>
      </c>
      <c r="X7" s="224" t="s">
        <v>142</v>
      </c>
      <c r="Y7" s="224" t="s">
        <v>100</v>
      </c>
      <c r="Z7" s="384"/>
      <c r="AA7" s="386"/>
      <c r="AB7" s="137"/>
      <c r="AC7" s="414"/>
      <c r="AE7" s="140"/>
    </row>
    <row r="8" spans="1:31" ht="15" customHeight="1">
      <c r="A8" s="287">
        <v>1</v>
      </c>
      <c r="B8" s="288" t="s">
        <v>143</v>
      </c>
      <c r="C8" s="289" t="s">
        <v>116</v>
      </c>
      <c r="D8" s="290" t="s">
        <v>144</v>
      </c>
      <c r="E8" s="291" t="s">
        <v>117</v>
      </c>
      <c r="F8" s="292" t="s">
        <v>118</v>
      </c>
      <c r="G8" s="293">
        <v>900</v>
      </c>
      <c r="H8" s="294">
        <v>0.689</v>
      </c>
      <c r="I8" s="295">
        <v>10.87</v>
      </c>
      <c r="J8" s="296">
        <f aca="true" t="shared" si="0" ref="J8:J18">G8*SQRT(H8)/($K$7*POWER(I8,1/3))</f>
        <v>1.0087199121832315</v>
      </c>
      <c r="K8" s="297">
        <f aca="true" t="shared" si="1" ref="K8:K18">ROUND(IF(J8&gt;1,J8/J8^(2*LOG10(J8)),J8*J8^(2*LOG10(J8))),5)</f>
        <v>1.00865</v>
      </c>
      <c r="L8" s="298">
        <v>82</v>
      </c>
      <c r="M8" s="298">
        <v>82</v>
      </c>
      <c r="N8" s="299">
        <v>82</v>
      </c>
      <c r="O8" s="300">
        <v>82</v>
      </c>
      <c r="P8" s="301"/>
      <c r="Q8" s="302">
        <v>2417</v>
      </c>
      <c r="R8" s="302">
        <v>2370</v>
      </c>
      <c r="S8" s="303">
        <v>2485</v>
      </c>
      <c r="T8" s="225">
        <f aca="true" t="shared" si="2" ref="T8:T18">K8*Q8</f>
        <v>2437.9070500000003</v>
      </c>
      <c r="U8" s="304">
        <f aca="true" t="shared" si="3" ref="U8:U18">ROUND((MIN($T$8:$T$18)/T8)*50,3)</f>
        <v>48.19</v>
      </c>
      <c r="V8" s="227">
        <f aca="true" t="shared" si="4" ref="V8:V18">K8*R8</f>
        <v>2390.5005</v>
      </c>
      <c r="W8" s="226">
        <f aca="true" t="shared" si="5" ref="W8:W18">ROUND((MIN($V$8:$V$18)/V8)*50,3)</f>
        <v>50</v>
      </c>
      <c r="X8" s="227">
        <f aca="true" t="shared" si="6" ref="X8:X18">K8*S8</f>
        <v>2506.49525</v>
      </c>
      <c r="Y8" s="305">
        <f aca="true" t="shared" si="7" ref="Y8:Y18">ROUND((MIN($X$8:$X$18)/X8)*50,3)</f>
        <v>50</v>
      </c>
      <c r="Z8" s="306">
        <f aca="true" t="shared" si="8" ref="Z8:Z18">ROUND(O8+U8+W8+Y8-(MIN(U8,W8,Y8)),3)</f>
        <v>182</v>
      </c>
      <c r="AA8" s="307">
        <f>VLOOKUP($A$8:$A$88,'[1]Body do MiČR'!$B$3:$D$102,2,FALSE)</f>
        <v>100</v>
      </c>
      <c r="AB8" s="153"/>
      <c r="AC8" s="154">
        <f aca="true" t="shared" si="9" ref="AC8:AC18">MIN(U8,W8,Y8)</f>
        <v>48.19</v>
      </c>
      <c r="AE8" s="73"/>
    </row>
    <row r="9" spans="1:31" s="35" customFormat="1" ht="15" customHeight="1">
      <c r="A9" s="308">
        <v>2</v>
      </c>
      <c r="B9" s="156" t="s">
        <v>147</v>
      </c>
      <c r="C9" s="157" t="s">
        <v>148</v>
      </c>
      <c r="D9" s="145" t="s">
        <v>144</v>
      </c>
      <c r="E9" s="171" t="s">
        <v>149</v>
      </c>
      <c r="F9" s="159" t="s">
        <v>150</v>
      </c>
      <c r="G9" s="160">
        <v>1045</v>
      </c>
      <c r="H9" s="161">
        <v>1.04</v>
      </c>
      <c r="I9" s="162">
        <v>11.03</v>
      </c>
      <c r="J9" s="163">
        <f t="shared" si="0"/>
        <v>1.4319772252399285</v>
      </c>
      <c r="K9" s="164">
        <f t="shared" si="1"/>
        <v>1.28028</v>
      </c>
      <c r="L9" s="165">
        <v>93</v>
      </c>
      <c r="M9" s="165">
        <v>93</v>
      </c>
      <c r="N9" s="309">
        <v>94</v>
      </c>
      <c r="O9" s="310">
        <v>93.333</v>
      </c>
      <c r="P9" s="311"/>
      <c r="Q9" s="166">
        <v>2027</v>
      </c>
      <c r="R9" s="166">
        <v>2226</v>
      </c>
      <c r="S9" s="312">
        <v>2488</v>
      </c>
      <c r="T9" s="228">
        <f t="shared" si="2"/>
        <v>2595.1275600000004</v>
      </c>
      <c r="U9" s="167">
        <f t="shared" si="3"/>
        <v>45.27</v>
      </c>
      <c r="V9" s="168">
        <f t="shared" si="4"/>
        <v>2849.90328</v>
      </c>
      <c r="W9" s="167">
        <f t="shared" si="5"/>
        <v>41.94</v>
      </c>
      <c r="X9" s="168">
        <f t="shared" si="6"/>
        <v>3185.33664</v>
      </c>
      <c r="Y9" s="313">
        <f t="shared" si="7"/>
        <v>39.344</v>
      </c>
      <c r="Z9" s="314">
        <f t="shared" si="8"/>
        <v>180.543</v>
      </c>
      <c r="AA9" s="315">
        <f>VLOOKUP($A$8:$A$88,'[1]Body do MiČR'!$B$3:$D$102,2,FALSE)</f>
        <v>80</v>
      </c>
      <c r="AB9" s="153"/>
      <c r="AC9" s="154">
        <f t="shared" si="9"/>
        <v>39.344</v>
      </c>
      <c r="AE9" s="100"/>
    </row>
    <row r="10" spans="1:31" s="35" customFormat="1" ht="15" customHeight="1">
      <c r="A10" s="308">
        <v>3</v>
      </c>
      <c r="B10" s="169" t="s">
        <v>155</v>
      </c>
      <c r="C10" s="170" t="s">
        <v>101</v>
      </c>
      <c r="D10" s="145" t="s">
        <v>144</v>
      </c>
      <c r="E10" s="158" t="s">
        <v>22</v>
      </c>
      <c r="F10" s="159" t="s">
        <v>23</v>
      </c>
      <c r="G10" s="172">
        <v>1100</v>
      </c>
      <c r="H10" s="173">
        <v>0.827</v>
      </c>
      <c r="I10" s="174">
        <v>16.23</v>
      </c>
      <c r="J10" s="163">
        <f>G10*SQRT(H10)/($K$7*POWER(I10,1/3))</f>
        <v>1.181773520962828</v>
      </c>
      <c r="K10" s="164">
        <f t="shared" si="1"/>
        <v>1.15348</v>
      </c>
      <c r="L10" s="165">
        <v>76</v>
      </c>
      <c r="M10" s="165">
        <v>77</v>
      </c>
      <c r="N10" s="309">
        <v>76</v>
      </c>
      <c r="O10" s="316">
        <v>78.333</v>
      </c>
      <c r="P10" s="311"/>
      <c r="Q10" s="166">
        <v>2037</v>
      </c>
      <c r="R10" s="166">
        <v>2207</v>
      </c>
      <c r="S10" s="312">
        <v>2360</v>
      </c>
      <c r="T10" s="228">
        <f t="shared" si="2"/>
        <v>2349.6387600000003</v>
      </c>
      <c r="U10" s="167">
        <f t="shared" si="3"/>
        <v>50</v>
      </c>
      <c r="V10" s="168">
        <f t="shared" si="4"/>
        <v>2545.73036</v>
      </c>
      <c r="W10" s="167">
        <f t="shared" si="5"/>
        <v>46.951</v>
      </c>
      <c r="X10" s="168">
        <f t="shared" si="6"/>
        <v>2722.2128000000002</v>
      </c>
      <c r="Y10" s="313">
        <f t="shared" si="7"/>
        <v>46.038</v>
      </c>
      <c r="Z10" s="314">
        <f>ROUND(O10+U10+W10+Y10-(MIN(U10,W10,Y10)),3)</f>
        <v>175.284</v>
      </c>
      <c r="AA10" s="315">
        <f>VLOOKUP($A$8:$A$88,'[1]Body do MiČR'!$B$3:$D$102,2,FALSE)</f>
        <v>60</v>
      </c>
      <c r="AB10" s="153"/>
      <c r="AC10" s="154">
        <f t="shared" si="9"/>
        <v>46.038</v>
      </c>
      <c r="AE10" s="100"/>
    </row>
    <row r="11" spans="1:31" s="35" customFormat="1" ht="15" customHeight="1">
      <c r="A11" s="308">
        <v>4</v>
      </c>
      <c r="B11" s="169" t="s">
        <v>145</v>
      </c>
      <c r="C11" s="170" t="s">
        <v>146</v>
      </c>
      <c r="D11" s="145" t="s">
        <v>144</v>
      </c>
      <c r="E11" s="158" t="s">
        <v>117</v>
      </c>
      <c r="F11" s="159" t="s">
        <v>23</v>
      </c>
      <c r="G11" s="160">
        <v>600</v>
      </c>
      <c r="H11" s="161">
        <v>0.24</v>
      </c>
      <c r="I11" s="162">
        <v>3.6</v>
      </c>
      <c r="J11" s="163">
        <f t="shared" si="0"/>
        <v>0.5736553204421063</v>
      </c>
      <c r="K11" s="164">
        <f t="shared" si="1"/>
        <v>0.75015</v>
      </c>
      <c r="L11" s="165">
        <v>88</v>
      </c>
      <c r="M11" s="165">
        <v>88</v>
      </c>
      <c r="N11" s="309">
        <v>88</v>
      </c>
      <c r="O11" s="317">
        <v>75</v>
      </c>
      <c r="P11" s="311"/>
      <c r="Q11" s="166">
        <v>3306</v>
      </c>
      <c r="R11" s="166">
        <v>3776</v>
      </c>
      <c r="S11" s="312">
        <v>3558</v>
      </c>
      <c r="T11" s="228">
        <f t="shared" si="2"/>
        <v>2479.9959</v>
      </c>
      <c r="U11" s="167">
        <f t="shared" si="3"/>
        <v>47.372</v>
      </c>
      <c r="V11" s="168">
        <f t="shared" si="4"/>
        <v>2832.5664</v>
      </c>
      <c r="W11" s="318">
        <f t="shared" si="5"/>
        <v>42.197</v>
      </c>
      <c r="X11" s="168">
        <f t="shared" si="6"/>
        <v>2669.0337</v>
      </c>
      <c r="Y11" s="319">
        <f t="shared" si="7"/>
        <v>46.955</v>
      </c>
      <c r="Z11" s="314">
        <f t="shared" si="8"/>
        <v>169.327</v>
      </c>
      <c r="AA11" s="315">
        <f>VLOOKUP($A$8:$A$88,'[1]Body do MiČR'!$B$3:$D$102,2,FALSE)</f>
        <v>50</v>
      </c>
      <c r="AB11" s="153"/>
      <c r="AC11" s="154">
        <f t="shared" si="9"/>
        <v>42.197</v>
      </c>
      <c r="AE11" s="100"/>
    </row>
    <row r="12" spans="1:31" s="35" customFormat="1" ht="16.5" customHeight="1">
      <c r="A12" s="308">
        <v>5</v>
      </c>
      <c r="B12" s="5" t="s">
        <v>151</v>
      </c>
      <c r="C12" s="320" t="s">
        <v>152</v>
      </c>
      <c r="D12" s="321" t="s">
        <v>153</v>
      </c>
      <c r="E12" s="322" t="s">
        <v>154</v>
      </c>
      <c r="F12" s="323" t="s">
        <v>302</v>
      </c>
      <c r="G12" s="324">
        <v>860</v>
      </c>
      <c r="H12" s="325">
        <v>0.9</v>
      </c>
      <c r="I12" s="326">
        <v>11.6</v>
      </c>
      <c r="J12" s="163">
        <f t="shared" si="0"/>
        <v>1.0780246655588117</v>
      </c>
      <c r="K12" s="164">
        <f t="shared" si="1"/>
        <v>1.07275</v>
      </c>
      <c r="L12" s="185">
        <v>90</v>
      </c>
      <c r="M12" s="185">
        <v>90</v>
      </c>
      <c r="N12" s="327">
        <v>94</v>
      </c>
      <c r="O12" s="328">
        <f>AVERAGE(L12:N12)</f>
        <v>91.33333333333333</v>
      </c>
      <c r="P12" s="311"/>
      <c r="Q12" s="186">
        <v>2731</v>
      </c>
      <c r="R12" s="186">
        <v>3355</v>
      </c>
      <c r="S12" s="329">
        <v>3294</v>
      </c>
      <c r="T12" s="228">
        <f t="shared" si="2"/>
        <v>2929.6802500000003</v>
      </c>
      <c r="U12" s="167">
        <f t="shared" si="3"/>
        <v>40.101</v>
      </c>
      <c r="V12" s="168">
        <f t="shared" si="4"/>
        <v>3599.0762500000005</v>
      </c>
      <c r="W12" s="167">
        <f t="shared" si="5"/>
        <v>33.21</v>
      </c>
      <c r="X12" s="168">
        <f t="shared" si="6"/>
        <v>3533.6385000000005</v>
      </c>
      <c r="Y12" s="313">
        <f t="shared" si="7"/>
        <v>35.466</v>
      </c>
      <c r="Z12" s="314">
        <f t="shared" si="8"/>
        <v>166.9</v>
      </c>
      <c r="AA12" s="315">
        <f>VLOOKUP($A$8:$A$88,'[1]Body do MiČR'!$B$3:$D$102,2,FALSE)</f>
        <v>45</v>
      </c>
      <c r="AB12" s="3"/>
      <c r="AC12" s="10">
        <f>MIN(U12,W12,Y12)</f>
        <v>33.21</v>
      </c>
      <c r="AE12" s="100"/>
    </row>
    <row r="13" spans="1:31" s="35" customFormat="1" ht="16.5" customHeight="1">
      <c r="A13" s="330">
        <v>6</v>
      </c>
      <c r="B13" s="188" t="s">
        <v>156</v>
      </c>
      <c r="C13" s="170" t="s">
        <v>157</v>
      </c>
      <c r="D13" s="176" t="s">
        <v>153</v>
      </c>
      <c r="E13" s="189" t="s">
        <v>158</v>
      </c>
      <c r="F13" s="190" t="s">
        <v>303</v>
      </c>
      <c r="G13" s="191">
        <v>988</v>
      </c>
      <c r="H13" s="192">
        <v>0.516</v>
      </c>
      <c r="I13" s="193">
        <v>8.6</v>
      </c>
      <c r="J13" s="214">
        <f t="shared" si="0"/>
        <v>1.036121374961786</v>
      </c>
      <c r="K13" s="215">
        <f t="shared" si="1"/>
        <v>1.03499</v>
      </c>
      <c r="L13" s="331">
        <v>78</v>
      </c>
      <c r="M13" s="331">
        <v>79</v>
      </c>
      <c r="N13" s="332">
        <v>79</v>
      </c>
      <c r="O13" s="333">
        <v>78.67</v>
      </c>
      <c r="P13" s="334"/>
      <c r="Q13" s="335">
        <v>2555</v>
      </c>
      <c r="R13" s="335">
        <v>2669</v>
      </c>
      <c r="S13" s="336">
        <v>2981</v>
      </c>
      <c r="T13" s="229">
        <f t="shared" si="2"/>
        <v>2644.3994500000003</v>
      </c>
      <c r="U13" s="218">
        <f t="shared" si="3"/>
        <v>44.427</v>
      </c>
      <c r="V13" s="219">
        <f t="shared" si="4"/>
        <v>2762.3883100000003</v>
      </c>
      <c r="W13" s="337">
        <f t="shared" si="5"/>
        <v>43.269</v>
      </c>
      <c r="X13" s="219">
        <f t="shared" si="6"/>
        <v>3085.30519</v>
      </c>
      <c r="Y13" s="338">
        <f t="shared" si="7"/>
        <v>40.62</v>
      </c>
      <c r="Z13" s="339">
        <f t="shared" si="8"/>
        <v>166.366</v>
      </c>
      <c r="AA13" s="340">
        <f>VLOOKUP($A$8:$A$88,'[1]Body do MiČR'!$B$3:$D$102,2,FALSE)</f>
        <v>40</v>
      </c>
      <c r="AB13" s="153"/>
      <c r="AC13" s="154">
        <f t="shared" si="9"/>
        <v>40.62</v>
      </c>
      <c r="AE13" s="100"/>
    </row>
    <row r="14" spans="1:31" s="35" customFormat="1" ht="16.5" customHeight="1">
      <c r="A14" s="308">
        <v>7</v>
      </c>
      <c r="B14" s="198" t="s">
        <v>160</v>
      </c>
      <c r="C14" s="199" t="s">
        <v>161</v>
      </c>
      <c r="D14" s="145" t="s">
        <v>162</v>
      </c>
      <c r="E14" s="341" t="s">
        <v>163</v>
      </c>
      <c r="F14" s="201" t="s">
        <v>164</v>
      </c>
      <c r="G14" s="202">
        <v>850</v>
      </c>
      <c r="H14" s="203">
        <v>0.385</v>
      </c>
      <c r="I14" s="212">
        <v>3.27</v>
      </c>
      <c r="J14" s="216">
        <f>G14*SQRT(H14)/($K$7*POWER(I14,1/3))</f>
        <v>1.062824836112465</v>
      </c>
      <c r="K14" s="217">
        <f t="shared" si="1"/>
        <v>1.0594</v>
      </c>
      <c r="L14" s="195">
        <v>46</v>
      </c>
      <c r="M14" s="195">
        <v>51</v>
      </c>
      <c r="N14" s="342">
        <v>49</v>
      </c>
      <c r="O14" s="343">
        <f>AVERAGE(L14:N14)</f>
        <v>48.666666666666664</v>
      </c>
      <c r="P14" s="344"/>
      <c r="Q14" s="196">
        <v>2628</v>
      </c>
      <c r="R14" s="196">
        <v>2357</v>
      </c>
      <c r="S14" s="345">
        <v>2454</v>
      </c>
      <c r="T14" s="230">
        <f t="shared" si="2"/>
        <v>2784.1031999999996</v>
      </c>
      <c r="U14" s="234">
        <f t="shared" si="3"/>
        <v>42.197</v>
      </c>
      <c r="V14" s="221">
        <f t="shared" si="4"/>
        <v>2497.0058</v>
      </c>
      <c r="W14" s="220">
        <f t="shared" si="5"/>
        <v>47.867</v>
      </c>
      <c r="X14" s="221">
        <f t="shared" si="6"/>
        <v>2599.7675999999997</v>
      </c>
      <c r="Y14" s="346">
        <f t="shared" si="7"/>
        <v>48.206</v>
      </c>
      <c r="Z14" s="347">
        <f>ROUND(O14+U14+W14+Y14-(MIN(U14,W14,Y14)),3)</f>
        <v>144.74</v>
      </c>
      <c r="AA14" s="348">
        <f>VLOOKUP($A$8:$A$88,'[1]Body do MiČR'!$B$3:$D$102,2,FALSE)</f>
        <v>36</v>
      </c>
      <c r="AB14" s="153"/>
      <c r="AC14" s="154">
        <f>MIN(U14,W14,Y14)</f>
        <v>42.197</v>
      </c>
      <c r="AE14" s="100"/>
    </row>
    <row r="15" spans="1:31" s="35" customFormat="1" ht="16.5" customHeight="1">
      <c r="A15" s="308">
        <v>8</v>
      </c>
      <c r="B15" s="169" t="s">
        <v>159</v>
      </c>
      <c r="C15" s="170" t="s">
        <v>120</v>
      </c>
      <c r="D15" s="145" t="s">
        <v>144</v>
      </c>
      <c r="E15" s="158" t="s">
        <v>121</v>
      </c>
      <c r="F15" s="159" t="s">
        <v>23</v>
      </c>
      <c r="G15" s="160">
        <v>920</v>
      </c>
      <c r="H15" s="161">
        <v>0.256</v>
      </c>
      <c r="I15" s="213">
        <v>4.2</v>
      </c>
      <c r="J15" s="216">
        <f>G15*SQRT(H15)/($K$7*POWER(I15,1/3))</f>
        <v>0.8629514604545838</v>
      </c>
      <c r="K15" s="217">
        <f t="shared" si="1"/>
        <v>0.87939</v>
      </c>
      <c r="L15" s="195">
        <v>60</v>
      </c>
      <c r="M15" s="195">
        <v>60</v>
      </c>
      <c r="N15" s="342">
        <v>62</v>
      </c>
      <c r="O15" s="343">
        <f>AVERAGE(L15:N15)</f>
        <v>60.666666666666664</v>
      </c>
      <c r="P15" s="344"/>
      <c r="Q15" s="196">
        <v>3349</v>
      </c>
      <c r="R15" s="196">
        <v>3928</v>
      </c>
      <c r="S15" s="345">
        <v>3522</v>
      </c>
      <c r="T15" s="230">
        <f t="shared" si="2"/>
        <v>2945.07711</v>
      </c>
      <c r="U15" s="220">
        <f t="shared" si="3"/>
        <v>39.891</v>
      </c>
      <c r="V15" s="221">
        <f t="shared" si="4"/>
        <v>3454.24392</v>
      </c>
      <c r="W15" s="234">
        <f t="shared" si="5"/>
        <v>34.602</v>
      </c>
      <c r="X15" s="221">
        <f t="shared" si="6"/>
        <v>3097.21158</v>
      </c>
      <c r="Y15" s="346">
        <f t="shared" si="7"/>
        <v>40.464</v>
      </c>
      <c r="Z15" s="347">
        <f>ROUND(O15+U15+W15+Y15-(MIN(U15,W15,Y15)),3)</f>
        <v>141.022</v>
      </c>
      <c r="AA15" s="348">
        <f>VLOOKUP($A$8:$A$88,'[1]Body do MiČR'!$B$3:$D$102,2,FALSE)</f>
        <v>32</v>
      </c>
      <c r="AB15" s="153"/>
      <c r="AC15" s="154">
        <f>MIN(U15,W15,Y15)</f>
        <v>34.602</v>
      </c>
      <c r="AE15" s="100"/>
    </row>
    <row r="16" spans="1:31" s="35" customFormat="1" ht="16.5" customHeight="1">
      <c r="A16" s="308">
        <v>9</v>
      </c>
      <c r="B16" s="169" t="s">
        <v>165</v>
      </c>
      <c r="C16" s="170" t="s">
        <v>166</v>
      </c>
      <c r="D16" s="205" t="s">
        <v>167</v>
      </c>
      <c r="E16" s="158" t="s">
        <v>168</v>
      </c>
      <c r="F16" s="159" t="s">
        <v>169</v>
      </c>
      <c r="G16" s="160">
        <v>890</v>
      </c>
      <c r="H16" s="161">
        <v>0.3</v>
      </c>
      <c r="I16" s="213">
        <v>2.32</v>
      </c>
      <c r="J16" s="216">
        <f>G16*SQRT(H16)/($K$7*POWER(I16,1/3))</f>
        <v>1.101411552116957</v>
      </c>
      <c r="K16" s="217">
        <f t="shared" si="1"/>
        <v>1.09252</v>
      </c>
      <c r="L16" s="195" t="s">
        <v>170</v>
      </c>
      <c r="M16" s="195" t="s">
        <v>171</v>
      </c>
      <c r="N16" s="342" t="s">
        <v>172</v>
      </c>
      <c r="O16" s="343">
        <v>43.67</v>
      </c>
      <c r="P16" s="344"/>
      <c r="Q16" s="196">
        <v>2644</v>
      </c>
      <c r="R16" s="196">
        <v>2504</v>
      </c>
      <c r="S16" s="345">
        <v>2662</v>
      </c>
      <c r="T16" s="230">
        <f t="shared" si="2"/>
        <v>2888.62288</v>
      </c>
      <c r="U16" s="234">
        <f t="shared" si="3"/>
        <v>40.671</v>
      </c>
      <c r="V16" s="221">
        <f t="shared" si="4"/>
        <v>2735.67008</v>
      </c>
      <c r="W16" s="220">
        <f t="shared" si="5"/>
        <v>43.691</v>
      </c>
      <c r="X16" s="221">
        <f t="shared" si="6"/>
        <v>2908.28824</v>
      </c>
      <c r="Y16" s="346">
        <f t="shared" si="7"/>
        <v>43.092</v>
      </c>
      <c r="Z16" s="347">
        <f>ROUND(O16+U16+W16+Y16-(MIN(U16,W16,Y16)),3)</f>
        <v>130.453</v>
      </c>
      <c r="AA16" s="348">
        <f>VLOOKUP($A$8:$A$88,'[1]Body do MiČR'!$B$3:$D$102,2,FALSE)</f>
        <v>29</v>
      </c>
      <c r="AB16" s="153"/>
      <c r="AC16" s="154">
        <f>MIN(U16,W16,Y16)</f>
        <v>40.671</v>
      </c>
      <c r="AE16" s="100"/>
    </row>
    <row r="17" spans="1:31" s="35" customFormat="1" ht="16.5" customHeight="1">
      <c r="A17" s="349">
        <v>10</v>
      </c>
      <c r="B17" s="169" t="s">
        <v>173</v>
      </c>
      <c r="C17" s="170" t="s">
        <v>304</v>
      </c>
      <c r="D17" s="145" t="s">
        <v>99</v>
      </c>
      <c r="E17" s="171" t="s">
        <v>174</v>
      </c>
      <c r="F17" s="159" t="s">
        <v>46</v>
      </c>
      <c r="G17" s="160">
        <v>605</v>
      </c>
      <c r="H17" s="161">
        <v>0.17</v>
      </c>
      <c r="I17" s="213">
        <v>1.35</v>
      </c>
      <c r="J17" s="216">
        <f>G17*SQRT(H17)/($K$7*POWER(I17,1/3))</f>
        <v>0.675092941784446</v>
      </c>
      <c r="K17" s="217">
        <f t="shared" si="1"/>
        <v>0.77196</v>
      </c>
      <c r="L17" s="195">
        <v>30</v>
      </c>
      <c r="M17" s="195">
        <v>30</v>
      </c>
      <c r="N17" s="342">
        <v>30</v>
      </c>
      <c r="O17" s="343">
        <v>30</v>
      </c>
      <c r="P17" s="344"/>
      <c r="Q17" s="196">
        <v>3477</v>
      </c>
      <c r="R17" s="196">
        <v>4077</v>
      </c>
      <c r="S17" s="345">
        <v>3440</v>
      </c>
      <c r="T17" s="230">
        <f t="shared" si="2"/>
        <v>2684.1049199999998</v>
      </c>
      <c r="U17" s="220">
        <f t="shared" si="3"/>
        <v>43.77</v>
      </c>
      <c r="V17" s="221">
        <f t="shared" si="4"/>
        <v>3147.2809199999997</v>
      </c>
      <c r="W17" s="222">
        <f t="shared" si="5"/>
        <v>37.977</v>
      </c>
      <c r="X17" s="221">
        <f t="shared" si="6"/>
        <v>2655.5424</v>
      </c>
      <c r="Y17" s="346">
        <f t="shared" si="7"/>
        <v>47.194</v>
      </c>
      <c r="Z17" s="347">
        <f>ROUND(O17+U17+W17+Y17-(MIN(U17,W17,Y17)),3)</f>
        <v>120.964</v>
      </c>
      <c r="AA17" s="348">
        <f>VLOOKUP($A$8:$A$88,'[1]Body do MiČR'!$B$3:$D$102,2,FALSE)</f>
        <v>26</v>
      </c>
      <c r="AB17" s="153"/>
      <c r="AC17" s="154">
        <f>MIN(U17,W17,Y17)</f>
        <v>37.977</v>
      </c>
      <c r="AE17" s="100"/>
    </row>
    <row r="18" spans="1:31" s="35" customFormat="1" ht="16.5" customHeight="1" thickBot="1">
      <c r="A18" s="350">
        <v>11</v>
      </c>
      <c r="B18" s="351" t="s">
        <v>175</v>
      </c>
      <c r="C18" s="352" t="s">
        <v>119</v>
      </c>
      <c r="D18" s="353" t="s">
        <v>176</v>
      </c>
      <c r="E18" s="354" t="s">
        <v>177</v>
      </c>
      <c r="F18" s="355" t="s">
        <v>169</v>
      </c>
      <c r="G18" s="356">
        <v>980</v>
      </c>
      <c r="H18" s="357">
        <v>0.4</v>
      </c>
      <c r="I18" s="358">
        <v>3.57</v>
      </c>
      <c r="J18" s="359">
        <f t="shared" si="0"/>
        <v>1.213002383383121</v>
      </c>
      <c r="K18" s="360">
        <f t="shared" si="1"/>
        <v>1.17435</v>
      </c>
      <c r="L18" s="361">
        <v>34</v>
      </c>
      <c r="M18" s="361">
        <v>34</v>
      </c>
      <c r="N18" s="362">
        <v>33</v>
      </c>
      <c r="O18" s="363">
        <f>AVERAGE(L18:N18)</f>
        <v>33.666666666666664</v>
      </c>
      <c r="P18" s="364"/>
      <c r="Q18" s="365">
        <v>4149</v>
      </c>
      <c r="R18" s="365">
        <v>8154</v>
      </c>
      <c r="S18" s="366">
        <v>7116</v>
      </c>
      <c r="T18" s="231">
        <f t="shared" si="2"/>
        <v>4872.3781500000005</v>
      </c>
      <c r="U18" s="232">
        <f t="shared" si="3"/>
        <v>24.112</v>
      </c>
      <c r="V18" s="233">
        <f t="shared" si="4"/>
        <v>9575.6499</v>
      </c>
      <c r="W18" s="235">
        <f t="shared" si="5"/>
        <v>12.482</v>
      </c>
      <c r="X18" s="233">
        <f t="shared" si="6"/>
        <v>8356.6746</v>
      </c>
      <c r="Y18" s="367">
        <f t="shared" si="7"/>
        <v>14.997</v>
      </c>
      <c r="Z18" s="368">
        <f t="shared" si="8"/>
        <v>72.776</v>
      </c>
      <c r="AA18" s="369">
        <f>VLOOKUP($A$8:$A$88,'[1]Body do MiČR'!$B$3:$D$102,2,FALSE)</f>
        <v>24</v>
      </c>
      <c r="AB18" s="153"/>
      <c r="AC18" s="154">
        <f t="shared" si="9"/>
        <v>12.482</v>
      </c>
      <c r="AE18" s="100"/>
    </row>
    <row r="19" ht="15" customHeight="1" thickBot="1">
      <c r="AE19" s="73"/>
    </row>
    <row r="20" spans="2:31" ht="15" customHeight="1">
      <c r="B20" s="207" t="s">
        <v>10</v>
      </c>
      <c r="C20" s="402" t="s">
        <v>1</v>
      </c>
      <c r="D20" s="402"/>
      <c r="E20" s="208" t="s">
        <v>2</v>
      </c>
      <c r="F20" s="418" t="s">
        <v>24</v>
      </c>
      <c r="G20" s="418"/>
      <c r="H20" s="418"/>
      <c r="I20" s="419" t="s">
        <v>25</v>
      </c>
      <c r="J20" s="419"/>
      <c r="K20" s="419"/>
      <c r="L20" s="419"/>
      <c r="M20" s="423" t="s">
        <v>1</v>
      </c>
      <c r="N20" s="423"/>
      <c r="O20" s="423"/>
      <c r="P20" s="423"/>
      <c r="Q20" s="402" t="s">
        <v>2</v>
      </c>
      <c r="R20" s="402"/>
      <c r="S20" s="402"/>
      <c r="T20" s="418" t="s">
        <v>24</v>
      </c>
      <c r="U20" s="418"/>
      <c r="V20" s="418"/>
      <c r="W20" s="418"/>
      <c r="X20" s="6"/>
      <c r="Y20" s="6"/>
      <c r="Z20" s="6"/>
      <c r="AA20" s="6"/>
      <c r="AE20" s="73"/>
    </row>
    <row r="21" spans="2:31" ht="15" customHeight="1">
      <c r="B21" s="209" t="s">
        <v>178</v>
      </c>
      <c r="C21" s="403" t="s">
        <v>179</v>
      </c>
      <c r="D21" s="403"/>
      <c r="E21" s="138" t="s">
        <v>180</v>
      </c>
      <c r="F21" s="404"/>
      <c r="G21" s="404"/>
      <c r="H21" s="404"/>
      <c r="I21" s="405" t="s">
        <v>26</v>
      </c>
      <c r="J21" s="405"/>
      <c r="K21" s="405"/>
      <c r="L21" s="405"/>
      <c r="M21" s="372" t="s">
        <v>181</v>
      </c>
      <c r="N21" s="373"/>
      <c r="O21" s="373"/>
      <c r="P21" s="420"/>
      <c r="Q21" s="424" t="s">
        <v>182</v>
      </c>
      <c r="R21" s="424"/>
      <c r="S21" s="424"/>
      <c r="T21" s="417"/>
      <c r="U21" s="417"/>
      <c r="V21" s="417"/>
      <c r="W21" s="417"/>
      <c r="X21" s="7"/>
      <c r="Y21" s="7"/>
      <c r="Z21" s="7"/>
      <c r="AA21" s="7"/>
      <c r="AE21" s="73"/>
    </row>
    <row r="22" spans="2:31" ht="15" customHeight="1">
      <c r="B22" s="210">
        <v>2</v>
      </c>
      <c r="C22" s="403" t="s">
        <v>183</v>
      </c>
      <c r="D22" s="403"/>
      <c r="E22" s="211" t="s">
        <v>182</v>
      </c>
      <c r="F22" s="404"/>
      <c r="G22" s="404"/>
      <c r="H22" s="404"/>
      <c r="I22" s="415" t="s">
        <v>27</v>
      </c>
      <c r="J22" s="415"/>
      <c r="K22" s="415"/>
      <c r="L22" s="415"/>
      <c r="M22" s="416"/>
      <c r="N22" s="416"/>
      <c r="O22" s="416"/>
      <c r="P22" s="416"/>
      <c r="Q22" s="403"/>
      <c r="R22" s="403"/>
      <c r="S22" s="403"/>
      <c r="T22" s="417"/>
      <c r="U22" s="417"/>
      <c r="V22" s="417"/>
      <c r="W22" s="417"/>
      <c r="X22" s="7"/>
      <c r="Y22" s="7"/>
      <c r="Z22" s="7"/>
      <c r="AA22" s="7"/>
      <c r="AE22" s="73"/>
    </row>
    <row r="23" spans="2:31" ht="15" customHeight="1">
      <c r="B23" s="210">
        <v>3</v>
      </c>
      <c r="F23" s="404"/>
      <c r="G23" s="404"/>
      <c r="H23" s="404"/>
      <c r="I23" s="421"/>
      <c r="J23" s="421"/>
      <c r="K23" s="421"/>
      <c r="L23" s="421"/>
      <c r="M23" s="416"/>
      <c r="N23" s="416"/>
      <c r="O23" s="416"/>
      <c r="P23" s="416"/>
      <c r="Q23" s="403"/>
      <c r="R23" s="403"/>
      <c r="S23" s="403"/>
      <c r="T23" s="417"/>
      <c r="U23" s="417"/>
      <c r="V23" s="417"/>
      <c r="W23" s="417"/>
      <c r="X23" s="7"/>
      <c r="Y23" s="7"/>
      <c r="Z23" s="7"/>
      <c r="AA23" s="7"/>
      <c r="AE23" s="73"/>
    </row>
    <row r="24" spans="2:31" ht="15" customHeight="1">
      <c r="B24" s="209"/>
      <c r="C24" s="403"/>
      <c r="D24" s="403"/>
      <c r="E24" s="138"/>
      <c r="F24" s="404"/>
      <c r="G24" s="404"/>
      <c r="H24" s="404"/>
      <c r="I24" s="421"/>
      <c r="J24" s="421"/>
      <c r="K24" s="421"/>
      <c r="L24" s="421"/>
      <c r="M24" s="416"/>
      <c r="N24" s="416"/>
      <c r="O24" s="416"/>
      <c r="P24" s="416"/>
      <c r="Q24" s="403"/>
      <c r="R24" s="403"/>
      <c r="S24" s="403"/>
      <c r="T24" s="417"/>
      <c r="U24" s="417"/>
      <c r="V24" s="417"/>
      <c r="W24" s="417"/>
      <c r="X24" s="7"/>
      <c r="Y24" s="7"/>
      <c r="Z24" s="7"/>
      <c r="AA24" s="7"/>
      <c r="AE24" s="73"/>
    </row>
    <row r="25" spans="2:31" ht="15" customHeight="1">
      <c r="B25" s="209"/>
      <c r="C25" s="403"/>
      <c r="D25" s="403"/>
      <c r="E25" s="138"/>
      <c r="F25" s="404"/>
      <c r="G25" s="404"/>
      <c r="H25" s="404"/>
      <c r="I25" s="421"/>
      <c r="J25" s="421"/>
      <c r="K25" s="421"/>
      <c r="L25" s="421"/>
      <c r="M25" s="416"/>
      <c r="N25" s="416"/>
      <c r="O25" s="416"/>
      <c r="P25" s="416"/>
      <c r="Q25" s="403"/>
      <c r="R25" s="403"/>
      <c r="S25" s="403"/>
      <c r="T25" s="417"/>
      <c r="U25" s="417"/>
      <c r="V25" s="417"/>
      <c r="W25" s="417"/>
      <c r="X25" s="7"/>
      <c r="Y25" s="7"/>
      <c r="Z25" s="7"/>
      <c r="AA25" s="7"/>
      <c r="AE25" s="73"/>
    </row>
    <row r="26" spans="2:31" ht="15" customHeight="1">
      <c r="B26" s="209"/>
      <c r="C26" s="403"/>
      <c r="D26" s="403"/>
      <c r="E26" s="138"/>
      <c r="F26" s="425"/>
      <c r="G26" s="425"/>
      <c r="H26" s="425"/>
      <c r="I26" s="415" t="s">
        <v>28</v>
      </c>
      <c r="J26" s="415"/>
      <c r="K26" s="415"/>
      <c r="L26" s="415"/>
      <c r="M26" s="372" t="s">
        <v>179</v>
      </c>
      <c r="N26" s="373"/>
      <c r="O26" s="373"/>
      <c r="P26" s="420"/>
      <c r="Q26" s="424" t="s">
        <v>180</v>
      </c>
      <c r="R26" s="424"/>
      <c r="S26" s="424"/>
      <c r="T26" s="417"/>
      <c r="U26" s="417"/>
      <c r="V26" s="417"/>
      <c r="W26" s="417"/>
      <c r="X26" s="7"/>
      <c r="Y26" s="7"/>
      <c r="Z26" s="7"/>
      <c r="AA26" s="7"/>
      <c r="AE26" s="73"/>
    </row>
    <row r="27" spans="2:31" ht="15" customHeight="1" thickBot="1">
      <c r="B27" s="8" t="s">
        <v>184</v>
      </c>
      <c r="C27" s="426"/>
      <c r="D27" s="426"/>
      <c r="E27" s="9"/>
      <c r="F27" s="428"/>
      <c r="G27" s="428"/>
      <c r="H27" s="428"/>
      <c r="I27" s="429" t="s">
        <v>184</v>
      </c>
      <c r="J27" s="429"/>
      <c r="K27" s="429"/>
      <c r="L27" s="429"/>
      <c r="M27" s="430"/>
      <c r="N27" s="430"/>
      <c r="O27" s="430"/>
      <c r="P27" s="430"/>
      <c r="Q27" s="426"/>
      <c r="R27" s="426"/>
      <c r="S27" s="426"/>
      <c r="T27" s="427"/>
      <c r="U27" s="427"/>
      <c r="V27" s="427"/>
      <c r="W27" s="427"/>
      <c r="X27" s="7"/>
      <c r="Y27" s="7"/>
      <c r="Z27" s="7"/>
      <c r="AA27" s="7"/>
      <c r="AE27" s="73"/>
    </row>
    <row r="28" ht="15" customHeight="1">
      <c r="AE28" s="73"/>
    </row>
    <row r="29" ht="12.75">
      <c r="AE29" s="73"/>
    </row>
    <row r="30" ht="12.75">
      <c r="AE30" s="73"/>
    </row>
    <row r="31" ht="12.75">
      <c r="AE31" s="73"/>
    </row>
    <row r="32" ht="12.75">
      <c r="AE32" s="73"/>
    </row>
    <row r="33" ht="12.75">
      <c r="AE33" s="73"/>
    </row>
    <row r="34" ht="12.75">
      <c r="AE34" s="73"/>
    </row>
    <row r="35" ht="12.75">
      <c r="AE35" s="73"/>
    </row>
    <row r="36" ht="12.75">
      <c r="AE36" s="73"/>
    </row>
    <row r="37" ht="12.75">
      <c r="AE37" s="73"/>
    </row>
    <row r="38" ht="12.75">
      <c r="AE38" s="73"/>
    </row>
    <row r="39" ht="12.75">
      <c r="AE39" s="73"/>
    </row>
    <row r="40" ht="12.75">
      <c r="AE40" s="73"/>
    </row>
    <row r="41" ht="12.75">
      <c r="AE41" s="73"/>
    </row>
    <row r="42" ht="12.75">
      <c r="AE42" s="73"/>
    </row>
  </sheetData>
  <sheetProtection/>
  <mergeCells count="63">
    <mergeCell ref="M26:P26"/>
    <mergeCell ref="I25:L25"/>
    <mergeCell ref="M25:P25"/>
    <mergeCell ref="Q27:S27"/>
    <mergeCell ref="T27:W27"/>
    <mergeCell ref="C27:D27"/>
    <mergeCell ref="F27:H27"/>
    <mergeCell ref="I27:L27"/>
    <mergeCell ref="M27:P27"/>
    <mergeCell ref="T23:W23"/>
    <mergeCell ref="Q24:S24"/>
    <mergeCell ref="T24:W24"/>
    <mergeCell ref="Q26:S26"/>
    <mergeCell ref="T26:W26"/>
    <mergeCell ref="C25:D25"/>
    <mergeCell ref="F25:H25"/>
    <mergeCell ref="C26:D26"/>
    <mergeCell ref="F26:H26"/>
    <mergeCell ref="I26:L26"/>
    <mergeCell ref="Q25:S25"/>
    <mergeCell ref="T25:W25"/>
    <mergeCell ref="C24:D24"/>
    <mergeCell ref="F24:H24"/>
    <mergeCell ref="I24:L24"/>
    <mergeCell ref="M24:P24"/>
    <mergeCell ref="F23:H23"/>
    <mergeCell ref="I23:L23"/>
    <mergeCell ref="M23:P23"/>
    <mergeCell ref="AA6:AA7"/>
    <mergeCell ref="M20:P20"/>
    <mergeCell ref="Q20:S20"/>
    <mergeCell ref="T20:W20"/>
    <mergeCell ref="Q21:S21"/>
    <mergeCell ref="T21:W21"/>
    <mergeCell ref="Q23:S23"/>
    <mergeCell ref="AC6:AC7"/>
    <mergeCell ref="C22:D22"/>
    <mergeCell ref="F22:H22"/>
    <mergeCell ref="I22:L22"/>
    <mergeCell ref="M22:P22"/>
    <mergeCell ref="Q22:S22"/>
    <mergeCell ref="T22:W22"/>
    <mergeCell ref="F20:H20"/>
    <mergeCell ref="I20:L20"/>
    <mergeCell ref="M21:P21"/>
    <mergeCell ref="A1:J1"/>
    <mergeCell ref="A2:J2"/>
    <mergeCell ref="L6:O6"/>
    <mergeCell ref="Z6:Z7"/>
    <mergeCell ref="E6:E7"/>
    <mergeCell ref="T6:Y6"/>
    <mergeCell ref="P6:P7"/>
    <mergeCell ref="Q6:S6"/>
    <mergeCell ref="A3:B4"/>
    <mergeCell ref="A6:A7"/>
    <mergeCell ref="C20:D20"/>
    <mergeCell ref="C21:D21"/>
    <mergeCell ref="F21:H21"/>
    <mergeCell ref="I21:L21"/>
    <mergeCell ref="B6:B7"/>
    <mergeCell ref="C6:C7"/>
    <mergeCell ref="D6:D7"/>
    <mergeCell ref="F6:F7"/>
  </mergeCells>
  <printOptions/>
  <pageMargins left="0.787401575" right="0.787401575" top="0.984251969" bottom="0.984251969" header="0.4921259845" footer="0.4921259845"/>
  <pageSetup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9"/>
  <sheetViews>
    <sheetView zoomScalePageLayoutView="0" workbookViewId="0" topLeftCell="A22">
      <selection activeCell="B53" sqref="B53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10.7109375" style="0" customWidth="1"/>
    <col min="4" max="4" width="10.140625" style="0" customWidth="1"/>
    <col min="5" max="5" width="26.00390625" style="0" customWidth="1"/>
    <col min="6" max="6" width="21.421875" style="0" customWidth="1"/>
    <col min="7" max="7" width="6.8515625" style="0" customWidth="1"/>
    <col min="8" max="8" width="7.28125" style="3" customWidth="1"/>
    <col min="9" max="9" width="4.8515625" style="3" customWidth="1"/>
    <col min="10" max="10" width="4.57421875" style="3" customWidth="1"/>
    <col min="11" max="11" width="4.140625" style="3" customWidth="1"/>
    <col min="12" max="12" width="7.140625" style="0" customWidth="1"/>
  </cols>
  <sheetData>
    <row r="1" ht="20.25">
      <c r="A1" s="11" t="s">
        <v>129</v>
      </c>
    </row>
    <row r="2" ht="20.25">
      <c r="A2" s="11"/>
    </row>
    <row r="3" spans="1:5" ht="20.25">
      <c r="A3" s="11"/>
      <c r="E3" s="47" t="s">
        <v>130</v>
      </c>
    </row>
    <row r="4" spans="1:12" ht="18">
      <c r="A4" s="18" t="s">
        <v>75</v>
      </c>
      <c r="D4" s="12" t="s">
        <v>42</v>
      </c>
      <c r="E4" s="12" t="s">
        <v>31</v>
      </c>
      <c r="F4" s="12" t="s">
        <v>43</v>
      </c>
      <c r="G4" s="19" t="s">
        <v>44</v>
      </c>
      <c r="H4" s="57" t="s">
        <v>45</v>
      </c>
      <c r="I4" s="57" t="s">
        <v>16</v>
      </c>
      <c r="J4" s="57" t="s">
        <v>17</v>
      </c>
      <c r="K4" s="57" t="s">
        <v>18</v>
      </c>
      <c r="L4" s="89" t="s">
        <v>33</v>
      </c>
    </row>
    <row r="5" spans="1:12" ht="15.75">
      <c r="A5" s="86" t="s">
        <v>16</v>
      </c>
      <c r="B5" s="29" t="s">
        <v>190</v>
      </c>
      <c r="C5" s="29" t="s">
        <v>191</v>
      </c>
      <c r="D5" s="3" t="s">
        <v>192</v>
      </c>
      <c r="E5" s="33" t="s">
        <v>37</v>
      </c>
      <c r="F5" s="71" t="s">
        <v>193</v>
      </c>
      <c r="G5" s="43" t="s">
        <v>169</v>
      </c>
      <c r="H5" s="77">
        <v>87.33</v>
      </c>
      <c r="I5" s="22">
        <v>79</v>
      </c>
      <c r="J5" s="22">
        <v>89</v>
      </c>
      <c r="K5" s="91">
        <v>67</v>
      </c>
      <c r="L5" s="90">
        <v>171.33</v>
      </c>
    </row>
    <row r="6" spans="1:12" ht="12.75">
      <c r="A6" s="27" t="s">
        <v>17</v>
      </c>
      <c r="B6" t="s">
        <v>194</v>
      </c>
      <c r="C6" t="s">
        <v>39</v>
      </c>
      <c r="D6" s="3" t="s">
        <v>195</v>
      </c>
      <c r="E6" t="s">
        <v>37</v>
      </c>
      <c r="F6" t="s">
        <v>197</v>
      </c>
      <c r="G6" s="60">
        <v>0.06597222222222222</v>
      </c>
      <c r="H6" s="3">
        <v>92.67</v>
      </c>
      <c r="I6" s="22">
        <v>0</v>
      </c>
      <c r="J6" s="22">
        <v>0</v>
      </c>
      <c r="K6" s="22">
        <v>0</v>
      </c>
      <c r="L6" s="90"/>
    </row>
    <row r="7" spans="1:11" ht="12.75">
      <c r="A7" s="27" t="s">
        <v>18</v>
      </c>
      <c r="B7" s="15" t="s">
        <v>34</v>
      </c>
      <c r="C7" s="15" t="s">
        <v>35</v>
      </c>
      <c r="D7" s="16" t="s">
        <v>36</v>
      </c>
      <c r="E7" t="s">
        <v>37</v>
      </c>
      <c r="F7" t="s">
        <v>196</v>
      </c>
      <c r="G7" s="43" t="s">
        <v>76</v>
      </c>
      <c r="H7" s="77">
        <v>92.33</v>
      </c>
      <c r="I7" s="3">
        <v>0</v>
      </c>
      <c r="J7" s="3">
        <v>0</v>
      </c>
      <c r="K7" s="3">
        <v>0</v>
      </c>
    </row>
    <row r="8" spans="1:12" ht="12.75">
      <c r="A8" s="27"/>
      <c r="I8" s="22"/>
      <c r="J8" s="22"/>
      <c r="K8" s="22"/>
      <c r="L8" s="90"/>
    </row>
    <row r="9" spans="1:12" ht="12.75">
      <c r="A9" s="27"/>
      <c r="D9" s="58"/>
      <c r="G9" s="60"/>
      <c r="H9" s="77"/>
      <c r="I9" s="22"/>
      <c r="J9" s="22"/>
      <c r="K9" s="22"/>
      <c r="L9" s="90"/>
    </row>
    <row r="10" spans="1:12" ht="12.75">
      <c r="A10" s="26"/>
      <c r="E10" s="47" t="s">
        <v>130</v>
      </c>
      <c r="G10" s="20"/>
      <c r="H10" s="77"/>
      <c r="I10" s="22"/>
      <c r="J10" s="22"/>
      <c r="K10" s="22"/>
      <c r="L10" s="90"/>
    </row>
    <row r="11" spans="1:12" ht="18">
      <c r="A11" s="18" t="s">
        <v>74</v>
      </c>
      <c r="D11" s="12" t="s">
        <v>42</v>
      </c>
      <c r="E11" s="12" t="s">
        <v>31</v>
      </c>
      <c r="F11" s="12" t="s">
        <v>43</v>
      </c>
      <c r="G11" s="19" t="s">
        <v>44</v>
      </c>
      <c r="H11" s="57" t="s">
        <v>45</v>
      </c>
      <c r="I11" s="57" t="s">
        <v>16</v>
      </c>
      <c r="J11" s="57" t="s">
        <v>17</v>
      </c>
      <c r="K11" s="57" t="s">
        <v>18</v>
      </c>
      <c r="L11" s="89" t="s">
        <v>33</v>
      </c>
    </row>
    <row r="12" spans="1:12" ht="15.75">
      <c r="A12" s="87" t="s">
        <v>16</v>
      </c>
      <c r="B12" s="33" t="s">
        <v>73</v>
      </c>
      <c r="C12" s="33" t="s">
        <v>47</v>
      </c>
      <c r="D12" s="3" t="s">
        <v>70</v>
      </c>
      <c r="E12" s="33" t="s">
        <v>99</v>
      </c>
      <c r="F12" t="s">
        <v>201</v>
      </c>
      <c r="G12" s="43" t="s">
        <v>71</v>
      </c>
      <c r="H12" s="77">
        <v>95.33</v>
      </c>
      <c r="I12" s="91">
        <v>72</v>
      </c>
      <c r="J12" s="22">
        <v>96</v>
      </c>
      <c r="K12" s="22">
        <v>100</v>
      </c>
      <c r="L12" s="90">
        <v>193.33</v>
      </c>
    </row>
    <row r="13" spans="1:12" ht="12.75">
      <c r="A13" s="27" t="s">
        <v>17</v>
      </c>
      <c r="B13" t="s">
        <v>198</v>
      </c>
      <c r="C13" t="s">
        <v>199</v>
      </c>
      <c r="D13" s="3" t="s">
        <v>200</v>
      </c>
      <c r="E13" t="s">
        <v>37</v>
      </c>
      <c r="F13" t="s">
        <v>202</v>
      </c>
      <c r="G13" s="43" t="s">
        <v>46</v>
      </c>
      <c r="H13" s="77">
        <v>88.67</v>
      </c>
      <c r="I13" s="22">
        <v>100</v>
      </c>
      <c r="J13" s="22">
        <v>98</v>
      </c>
      <c r="K13" s="91">
        <v>98</v>
      </c>
      <c r="L13" s="259">
        <v>187.67</v>
      </c>
    </row>
    <row r="14" spans="1:12" ht="12.75">
      <c r="A14" s="27" t="s">
        <v>18</v>
      </c>
      <c r="B14" t="s">
        <v>78</v>
      </c>
      <c r="C14" t="s">
        <v>35</v>
      </c>
      <c r="D14" s="3" t="s">
        <v>79</v>
      </c>
      <c r="E14" t="s">
        <v>37</v>
      </c>
      <c r="F14" t="s">
        <v>203</v>
      </c>
      <c r="G14" s="43" t="s">
        <v>80</v>
      </c>
      <c r="H14" s="77">
        <v>88</v>
      </c>
      <c r="I14" s="22">
        <v>98</v>
      </c>
      <c r="J14" s="91">
        <v>93</v>
      </c>
      <c r="K14" s="22">
        <v>94</v>
      </c>
      <c r="L14" s="260">
        <v>184</v>
      </c>
    </row>
    <row r="15" spans="1:13" ht="12.75">
      <c r="A15" s="27" t="s">
        <v>32</v>
      </c>
      <c r="B15" s="71" t="s">
        <v>102</v>
      </c>
      <c r="C15" s="71" t="s">
        <v>103</v>
      </c>
      <c r="D15" s="3" t="s">
        <v>205</v>
      </c>
      <c r="E15" s="71" t="s">
        <v>204</v>
      </c>
      <c r="F15" s="103" t="s">
        <v>206</v>
      </c>
      <c r="G15" s="92" t="s">
        <v>23</v>
      </c>
      <c r="H15" s="77">
        <v>87.67</v>
      </c>
      <c r="I15" s="91">
        <v>91</v>
      </c>
      <c r="J15" s="22">
        <v>94</v>
      </c>
      <c r="K15" s="22">
        <v>94</v>
      </c>
      <c r="L15" s="259">
        <v>181.67</v>
      </c>
      <c r="M15" s="42"/>
    </row>
    <row r="16" spans="1:12" ht="12.75">
      <c r="A16" s="27"/>
      <c r="D16" s="3"/>
      <c r="G16" s="43"/>
      <c r="H16" s="77"/>
      <c r="I16" s="22"/>
      <c r="J16" s="22"/>
      <c r="K16" s="22"/>
      <c r="L16" s="90"/>
    </row>
    <row r="17" spans="1:12" ht="12.75">
      <c r="A17" s="27"/>
      <c r="D17" s="58"/>
      <c r="F17" s="59"/>
      <c r="G17" s="61"/>
      <c r="H17" s="77"/>
      <c r="I17" s="22"/>
      <c r="J17" s="22"/>
      <c r="K17" s="22"/>
      <c r="L17" s="90"/>
    </row>
    <row r="18" spans="4:12" ht="12.75">
      <c r="D18" s="44"/>
      <c r="E18" s="47" t="s">
        <v>130</v>
      </c>
      <c r="H18" s="22"/>
      <c r="I18" s="22"/>
      <c r="J18" s="22"/>
      <c r="K18" s="22"/>
      <c r="L18" s="90"/>
    </row>
    <row r="19" spans="1:12" ht="18">
      <c r="A19" s="18" t="s">
        <v>68</v>
      </c>
      <c r="D19" s="12" t="s">
        <v>42</v>
      </c>
      <c r="E19" s="12" t="s">
        <v>31</v>
      </c>
      <c r="F19" s="12" t="s">
        <v>43</v>
      </c>
      <c r="G19" s="19" t="s">
        <v>86</v>
      </c>
      <c r="H19" s="57" t="s">
        <v>87</v>
      </c>
      <c r="I19" s="57" t="s">
        <v>16</v>
      </c>
      <c r="J19" s="57" t="s">
        <v>17</v>
      </c>
      <c r="K19" s="57" t="s">
        <v>18</v>
      </c>
      <c r="L19" s="89" t="s">
        <v>33</v>
      </c>
    </row>
    <row r="20" spans="1:12" ht="15.75">
      <c r="A20" s="87" t="s">
        <v>16</v>
      </c>
      <c r="B20" s="33" t="s">
        <v>207</v>
      </c>
      <c r="C20" s="33" t="s">
        <v>208</v>
      </c>
      <c r="D20" s="3" t="s">
        <v>209</v>
      </c>
      <c r="E20" s="33" t="s">
        <v>210</v>
      </c>
      <c r="F20" t="s">
        <v>211</v>
      </c>
      <c r="G20" s="3">
        <v>80.67</v>
      </c>
      <c r="H20" s="3">
        <v>89.67</v>
      </c>
      <c r="I20" s="3">
        <v>100</v>
      </c>
      <c r="J20" s="3">
        <v>98</v>
      </c>
      <c r="K20" s="261">
        <v>94</v>
      </c>
      <c r="L20" s="115">
        <v>368.34</v>
      </c>
    </row>
    <row r="21" spans="1:12" ht="12.75">
      <c r="A21" s="3" t="s">
        <v>17</v>
      </c>
      <c r="B21" t="s">
        <v>82</v>
      </c>
      <c r="C21" t="s">
        <v>64</v>
      </c>
      <c r="D21" s="68" t="s">
        <v>212</v>
      </c>
      <c r="E21" t="s">
        <v>37</v>
      </c>
      <c r="F21" s="98" t="s">
        <v>214</v>
      </c>
      <c r="G21" s="77">
        <v>92</v>
      </c>
      <c r="H21" s="77">
        <v>93.33</v>
      </c>
      <c r="I21" s="91">
        <v>86</v>
      </c>
      <c r="J21" s="22">
        <v>89</v>
      </c>
      <c r="K21" s="22">
        <v>88</v>
      </c>
      <c r="L21" s="113">
        <v>362.33</v>
      </c>
    </row>
    <row r="22" spans="1:12" ht="12.75">
      <c r="A22" s="27" t="s">
        <v>18</v>
      </c>
      <c r="B22" t="s">
        <v>213</v>
      </c>
      <c r="C22" t="s">
        <v>51</v>
      </c>
      <c r="D22" s="68" t="s">
        <v>277</v>
      </c>
      <c r="E22" t="s">
        <v>37</v>
      </c>
      <c r="F22" s="98" t="s">
        <v>215</v>
      </c>
      <c r="G22">
        <v>86.33</v>
      </c>
      <c r="H22" s="3">
        <v>92.33</v>
      </c>
      <c r="I22" s="3">
        <v>87</v>
      </c>
      <c r="J22" s="3">
        <v>89</v>
      </c>
      <c r="K22" s="261">
        <v>84</v>
      </c>
      <c r="L22" s="3">
        <v>354.66</v>
      </c>
    </row>
    <row r="23" spans="1:12" ht="12.75">
      <c r="A23" s="27" t="s">
        <v>32</v>
      </c>
      <c r="B23" s="48" t="s">
        <v>81</v>
      </c>
      <c r="C23" s="48" t="s">
        <v>83</v>
      </c>
      <c r="D23" s="114" t="s">
        <v>85</v>
      </c>
      <c r="E23" s="95" t="s">
        <v>37</v>
      </c>
      <c r="F23" s="107" t="s">
        <v>219</v>
      </c>
      <c r="G23" s="113">
        <v>70</v>
      </c>
      <c r="H23" s="97">
        <v>87.33</v>
      </c>
      <c r="I23" s="108">
        <v>88</v>
      </c>
      <c r="J23" s="97">
        <v>93</v>
      </c>
      <c r="K23" s="97">
        <v>100</v>
      </c>
      <c r="L23" s="113">
        <v>350.33</v>
      </c>
    </row>
    <row r="24" spans="1:12" ht="12.75">
      <c r="A24" s="27" t="s">
        <v>38</v>
      </c>
      <c r="B24" s="48" t="s">
        <v>216</v>
      </c>
      <c r="C24" s="48" t="s">
        <v>41</v>
      </c>
      <c r="D24" s="3" t="s">
        <v>217</v>
      </c>
      <c r="E24" t="s">
        <v>210</v>
      </c>
      <c r="F24" s="36" t="s">
        <v>218</v>
      </c>
      <c r="G24" s="77">
        <v>84</v>
      </c>
      <c r="H24" s="22">
        <v>91.67</v>
      </c>
      <c r="I24" s="22">
        <v>86</v>
      </c>
      <c r="J24" s="22">
        <v>88</v>
      </c>
      <c r="K24" s="91">
        <v>84</v>
      </c>
      <c r="L24" s="113">
        <v>349.67</v>
      </c>
    </row>
    <row r="25" spans="1:13" ht="12.75">
      <c r="A25" s="27" t="s">
        <v>40</v>
      </c>
      <c r="B25" t="s">
        <v>84</v>
      </c>
      <c r="C25" t="s">
        <v>48</v>
      </c>
      <c r="D25" s="40" t="s">
        <v>220</v>
      </c>
      <c r="E25" t="s">
        <v>77</v>
      </c>
      <c r="F25" s="36" t="s">
        <v>221</v>
      </c>
      <c r="G25" s="77">
        <v>72.33</v>
      </c>
      <c r="H25" s="22">
        <v>87.33</v>
      </c>
      <c r="I25" s="22">
        <v>78</v>
      </c>
      <c r="J25" s="22">
        <v>76</v>
      </c>
      <c r="K25" s="91">
        <v>0</v>
      </c>
      <c r="L25" s="113">
        <v>313.66</v>
      </c>
      <c r="M25" s="22"/>
    </row>
    <row r="26" spans="1:12" ht="12.75">
      <c r="A26" s="27"/>
      <c r="B26" s="33"/>
      <c r="C26" s="33"/>
      <c r="D26" s="43"/>
      <c r="E26" s="93"/>
      <c r="F26" s="36"/>
      <c r="G26" s="77"/>
      <c r="H26" s="22"/>
      <c r="I26" s="22"/>
      <c r="J26" s="22"/>
      <c r="K26" s="22"/>
      <c r="L26" s="90"/>
    </row>
    <row r="27" spans="7:12" ht="12" customHeight="1">
      <c r="G27" s="34"/>
      <c r="H27" s="77"/>
      <c r="I27" s="22"/>
      <c r="J27" s="22"/>
      <c r="K27" s="22"/>
      <c r="L27" s="90"/>
    </row>
    <row r="28" spans="5:12" ht="14.25" customHeight="1">
      <c r="E28" s="47" t="s">
        <v>130</v>
      </c>
      <c r="H28" s="77"/>
      <c r="I28" s="22"/>
      <c r="J28" s="22"/>
      <c r="K28" s="22"/>
      <c r="L28" s="90"/>
    </row>
    <row r="29" spans="1:12" ht="19.5" customHeight="1">
      <c r="A29" s="18" t="s">
        <v>50</v>
      </c>
      <c r="D29" s="12" t="s">
        <v>42</v>
      </c>
      <c r="E29" s="12" t="s">
        <v>31</v>
      </c>
      <c r="F29" s="12" t="s">
        <v>43</v>
      </c>
      <c r="G29" s="19" t="s">
        <v>44</v>
      </c>
      <c r="H29" s="57" t="s">
        <v>45</v>
      </c>
      <c r="I29" s="57" t="s">
        <v>16</v>
      </c>
      <c r="J29" s="57" t="s">
        <v>17</v>
      </c>
      <c r="K29" s="57" t="s">
        <v>18</v>
      </c>
      <c r="L29" s="89" t="s">
        <v>33</v>
      </c>
    </row>
    <row r="30" spans="1:12" ht="15.75">
      <c r="A30" s="87" t="s">
        <v>16</v>
      </c>
      <c r="B30" s="130" t="s">
        <v>102</v>
      </c>
      <c r="C30" s="130" t="s">
        <v>51</v>
      </c>
      <c r="D30" s="102" t="s">
        <v>224</v>
      </c>
      <c r="E30" s="130" t="s">
        <v>204</v>
      </c>
      <c r="F30" s="103" t="s">
        <v>72</v>
      </c>
      <c r="G30" s="43"/>
      <c r="I30" s="22">
        <v>100</v>
      </c>
      <c r="J30" s="91">
        <v>98</v>
      </c>
      <c r="K30" s="22">
        <v>100</v>
      </c>
      <c r="L30" s="77">
        <v>100</v>
      </c>
    </row>
    <row r="31" spans="1:12" ht="12.75">
      <c r="A31" s="3" t="s">
        <v>17</v>
      </c>
      <c r="B31" s="15" t="s">
        <v>34</v>
      </c>
      <c r="C31" s="15" t="s">
        <v>35</v>
      </c>
      <c r="D31" s="16" t="s">
        <v>36</v>
      </c>
      <c r="E31" t="s">
        <v>37</v>
      </c>
      <c r="F31" t="s">
        <v>58</v>
      </c>
      <c r="G31" s="43" t="s">
        <v>23</v>
      </c>
      <c r="H31" s="77"/>
      <c r="I31" s="91">
        <v>94</v>
      </c>
      <c r="J31" s="22">
        <v>100</v>
      </c>
      <c r="K31" s="22">
        <v>100</v>
      </c>
      <c r="L31" s="77">
        <v>100</v>
      </c>
    </row>
    <row r="32" spans="1:12" ht="12.75">
      <c r="A32" s="3" t="s">
        <v>18</v>
      </c>
      <c r="B32" t="s">
        <v>194</v>
      </c>
      <c r="C32" t="s">
        <v>39</v>
      </c>
      <c r="D32" s="3" t="s">
        <v>195</v>
      </c>
      <c r="E32" t="s">
        <v>37</v>
      </c>
      <c r="F32" s="107" t="s">
        <v>95</v>
      </c>
      <c r="G32" s="78" t="s">
        <v>52</v>
      </c>
      <c r="H32" s="22"/>
      <c r="I32" s="91">
        <v>94</v>
      </c>
      <c r="J32" s="22">
        <v>100</v>
      </c>
      <c r="K32" s="22">
        <v>94</v>
      </c>
      <c r="L32" s="77">
        <v>97</v>
      </c>
    </row>
    <row r="33" spans="1:12" ht="12.75">
      <c r="A33" s="3" t="s">
        <v>32</v>
      </c>
      <c r="B33" s="262" t="s">
        <v>222</v>
      </c>
      <c r="C33" s="262" t="s">
        <v>49</v>
      </c>
      <c r="D33" s="82" t="s">
        <v>223</v>
      </c>
      <c r="E33" s="48" t="s">
        <v>37</v>
      </c>
      <c r="F33" t="s">
        <v>225</v>
      </c>
      <c r="G33" s="43" t="s">
        <v>23</v>
      </c>
      <c r="H33" s="97"/>
      <c r="I33" s="97">
        <v>88</v>
      </c>
      <c r="J33" s="97">
        <v>98</v>
      </c>
      <c r="K33" s="108">
        <v>84</v>
      </c>
      <c r="L33" s="77">
        <v>93</v>
      </c>
    </row>
    <row r="34" spans="1:12" ht="12.75">
      <c r="A34" s="3" t="s">
        <v>38</v>
      </c>
      <c r="B34" s="48" t="s">
        <v>190</v>
      </c>
      <c r="C34" s="48" t="s">
        <v>191</v>
      </c>
      <c r="D34" s="82" t="s">
        <v>192</v>
      </c>
      <c r="E34" s="48" t="s">
        <v>37</v>
      </c>
      <c r="F34" t="s">
        <v>238</v>
      </c>
      <c r="G34" s="43" t="s">
        <v>23</v>
      </c>
      <c r="H34" s="22"/>
      <c r="I34" s="22">
        <v>95</v>
      </c>
      <c r="J34" s="91">
        <v>75</v>
      </c>
      <c r="K34" s="22">
        <v>88</v>
      </c>
      <c r="L34" s="77">
        <v>91.5</v>
      </c>
    </row>
    <row r="35" spans="1:12" ht="12.75">
      <c r="A35" s="3" t="s">
        <v>230</v>
      </c>
      <c r="B35" t="s">
        <v>226</v>
      </c>
      <c r="C35" t="s">
        <v>227</v>
      </c>
      <c r="D35" s="3" t="s">
        <v>233</v>
      </c>
      <c r="E35" s="48" t="s">
        <v>37</v>
      </c>
      <c r="F35" t="s">
        <v>234</v>
      </c>
      <c r="G35" s="60">
        <v>0.05902777777777778</v>
      </c>
      <c r="I35" s="3">
        <v>88</v>
      </c>
      <c r="J35" s="91">
        <v>88</v>
      </c>
      <c r="K35" s="3">
        <v>94</v>
      </c>
      <c r="L35" s="77">
        <v>91</v>
      </c>
    </row>
    <row r="36" spans="1:12" ht="12.75">
      <c r="A36" s="3" t="s">
        <v>230</v>
      </c>
      <c r="B36" s="98" t="s">
        <v>228</v>
      </c>
      <c r="C36" s="98" t="s">
        <v>229</v>
      </c>
      <c r="D36" s="3" t="s">
        <v>235</v>
      </c>
      <c r="E36" t="s">
        <v>210</v>
      </c>
      <c r="F36" s="99" t="s">
        <v>237</v>
      </c>
      <c r="G36" s="92"/>
      <c r="H36" s="22"/>
      <c r="I36" s="91">
        <v>88</v>
      </c>
      <c r="J36" s="22">
        <v>94</v>
      </c>
      <c r="K36" s="22">
        <v>88</v>
      </c>
      <c r="L36" s="77">
        <v>91</v>
      </c>
    </row>
    <row r="37" spans="1:12" ht="12.75">
      <c r="A37" s="3" t="s">
        <v>54</v>
      </c>
      <c r="B37" s="38" t="s">
        <v>231</v>
      </c>
      <c r="C37" s="38" t="s">
        <v>232</v>
      </c>
      <c r="D37" s="73" t="s">
        <v>236</v>
      </c>
      <c r="E37" s="48" t="s">
        <v>37</v>
      </c>
      <c r="F37" s="59" t="s">
        <v>98</v>
      </c>
      <c r="G37" s="92" t="s">
        <v>97</v>
      </c>
      <c r="H37" s="77"/>
      <c r="I37" s="22">
        <v>91</v>
      </c>
      <c r="J37" s="91">
        <v>89</v>
      </c>
      <c r="K37" s="22">
        <v>82</v>
      </c>
      <c r="L37" s="77">
        <v>90</v>
      </c>
    </row>
    <row r="38" spans="1:12" ht="12.75">
      <c r="A38" s="3" t="s">
        <v>66</v>
      </c>
      <c r="B38" s="36" t="s">
        <v>123</v>
      </c>
      <c r="C38" s="36" t="s">
        <v>65</v>
      </c>
      <c r="D38" s="73" t="s">
        <v>124</v>
      </c>
      <c r="E38" s="48" t="s">
        <v>37</v>
      </c>
      <c r="F38" t="s">
        <v>125</v>
      </c>
      <c r="G38" s="43" t="s">
        <v>23</v>
      </c>
      <c r="I38" s="22">
        <v>88</v>
      </c>
      <c r="J38" s="22">
        <v>88</v>
      </c>
      <c r="K38" s="91">
        <v>84</v>
      </c>
      <c r="L38" s="77">
        <v>88</v>
      </c>
    </row>
    <row r="39" spans="1:12" ht="12.75">
      <c r="A39" s="3" t="s">
        <v>67</v>
      </c>
      <c r="B39" s="36" t="s">
        <v>257</v>
      </c>
      <c r="C39" s="36" t="s">
        <v>89</v>
      </c>
      <c r="D39" s="73">
        <v>131</v>
      </c>
      <c r="E39" s="48" t="s">
        <v>37</v>
      </c>
      <c r="F39" s="36" t="s">
        <v>258</v>
      </c>
      <c r="G39" s="92" t="s">
        <v>46</v>
      </c>
      <c r="I39" s="22">
        <v>60</v>
      </c>
      <c r="J39" s="22">
        <v>71</v>
      </c>
      <c r="K39" s="91">
        <v>0</v>
      </c>
      <c r="L39" s="77">
        <v>65.5</v>
      </c>
    </row>
    <row r="40" spans="1:12" ht="12.75">
      <c r="A40" s="3"/>
      <c r="B40" s="63"/>
      <c r="C40" s="63"/>
      <c r="D40" s="66"/>
      <c r="E40" s="15"/>
      <c r="F40" s="101"/>
      <c r="G40" s="43"/>
      <c r="H40" s="77"/>
      <c r="I40" s="22"/>
      <c r="J40" s="22"/>
      <c r="K40" s="22"/>
      <c r="L40" s="22"/>
    </row>
    <row r="41" spans="1:12" ht="12.75">
      <c r="A41" s="3"/>
      <c r="B41" s="63"/>
      <c r="C41" s="63"/>
      <c r="D41" s="66"/>
      <c r="E41" s="15"/>
      <c r="F41" s="101"/>
      <c r="G41" s="43"/>
      <c r="H41" s="77"/>
      <c r="I41" s="22"/>
      <c r="J41" s="22"/>
      <c r="K41" s="22"/>
      <c r="L41" s="22"/>
    </row>
    <row r="42" spans="6:12" ht="12.75">
      <c r="F42" s="37"/>
      <c r="G42" s="34"/>
      <c r="H42" s="22"/>
      <c r="I42" s="22"/>
      <c r="J42" s="22"/>
      <c r="K42" s="22"/>
      <c r="L42" s="90"/>
    </row>
    <row r="43" spans="5:12" ht="12.75">
      <c r="E43" s="47" t="s">
        <v>130</v>
      </c>
      <c r="H43" s="22"/>
      <c r="I43" s="22"/>
      <c r="J43" s="22"/>
      <c r="K43" s="22"/>
      <c r="L43" s="117"/>
    </row>
    <row r="44" spans="1:12" ht="18">
      <c r="A44" s="18" t="s">
        <v>63</v>
      </c>
      <c r="D44" s="12" t="s">
        <v>42</v>
      </c>
      <c r="E44" s="12" t="s">
        <v>31</v>
      </c>
      <c r="F44" s="12" t="s">
        <v>43</v>
      </c>
      <c r="G44" s="19" t="s">
        <v>44</v>
      </c>
      <c r="H44" s="57" t="s">
        <v>45</v>
      </c>
      <c r="I44" s="57" t="s">
        <v>16</v>
      </c>
      <c r="J44" s="57" t="s">
        <v>17</v>
      </c>
      <c r="K44" s="57" t="s">
        <v>18</v>
      </c>
      <c r="L44" s="89" t="s">
        <v>33</v>
      </c>
    </row>
    <row r="45" spans="1:13" ht="15.75">
      <c r="A45" s="87" t="s">
        <v>16</v>
      </c>
      <c r="B45" s="130" t="s">
        <v>104</v>
      </c>
      <c r="C45" s="269" t="s">
        <v>39</v>
      </c>
      <c r="D45" s="100" t="s">
        <v>105</v>
      </c>
      <c r="E45" s="104" t="s">
        <v>94</v>
      </c>
      <c r="F45" s="98" t="s">
        <v>106</v>
      </c>
      <c r="G45" s="20"/>
      <c r="H45" s="22"/>
      <c r="I45" s="22">
        <v>100</v>
      </c>
      <c r="J45" s="22">
        <v>100</v>
      </c>
      <c r="K45" s="91">
        <v>100</v>
      </c>
      <c r="L45" s="90">
        <v>100</v>
      </c>
      <c r="M45" t="s">
        <v>8</v>
      </c>
    </row>
    <row r="46" spans="1:13" ht="12.75">
      <c r="A46" s="3" t="s">
        <v>17</v>
      </c>
      <c r="B46" t="s">
        <v>239</v>
      </c>
      <c r="C46" t="s">
        <v>240</v>
      </c>
      <c r="D46" s="265" t="s">
        <v>266</v>
      </c>
      <c r="E46" t="s">
        <v>210</v>
      </c>
      <c r="F46" t="s">
        <v>250</v>
      </c>
      <c r="I46" s="22">
        <v>100</v>
      </c>
      <c r="J46" s="22">
        <v>100</v>
      </c>
      <c r="K46" s="91">
        <v>100</v>
      </c>
      <c r="L46" s="259">
        <v>100</v>
      </c>
      <c r="M46" t="s">
        <v>8</v>
      </c>
    </row>
    <row r="47" spans="1:13" ht="12.75">
      <c r="A47" s="3" t="s">
        <v>18</v>
      </c>
      <c r="B47" t="s">
        <v>241</v>
      </c>
      <c r="C47" t="s">
        <v>109</v>
      </c>
      <c r="D47" s="65" t="s">
        <v>252</v>
      </c>
      <c r="E47" t="s">
        <v>210</v>
      </c>
      <c r="F47" t="s">
        <v>72</v>
      </c>
      <c r="I47" s="22">
        <v>100</v>
      </c>
      <c r="J47" s="22">
        <v>100</v>
      </c>
      <c r="K47" s="91">
        <v>100</v>
      </c>
      <c r="L47" s="259">
        <v>100</v>
      </c>
      <c r="M47" t="s">
        <v>8</v>
      </c>
    </row>
    <row r="48" spans="1:13" ht="12.75">
      <c r="A48" s="3" t="s">
        <v>32</v>
      </c>
      <c r="B48" s="15" t="s">
        <v>60</v>
      </c>
      <c r="C48" s="15" t="s">
        <v>35</v>
      </c>
      <c r="D48" s="66" t="s">
        <v>61</v>
      </c>
      <c r="E48" s="37" t="s">
        <v>94</v>
      </c>
      <c r="F48" s="7" t="s">
        <v>96</v>
      </c>
      <c r="G48" s="43"/>
      <c r="H48" s="22"/>
      <c r="I48" s="22">
        <v>100</v>
      </c>
      <c r="J48" s="22">
        <v>100</v>
      </c>
      <c r="K48" s="91">
        <v>100</v>
      </c>
      <c r="L48" s="259">
        <v>100</v>
      </c>
      <c r="M48" t="s">
        <v>8</v>
      </c>
    </row>
    <row r="49" spans="1:13" ht="12.75">
      <c r="A49" s="3" t="s">
        <v>38</v>
      </c>
      <c r="B49" s="107" t="s">
        <v>88</v>
      </c>
      <c r="C49" s="96" t="s">
        <v>89</v>
      </c>
      <c r="D49" s="263" t="s">
        <v>90</v>
      </c>
      <c r="E49" s="96" t="s">
        <v>94</v>
      </c>
      <c r="F49" s="95" t="s">
        <v>91</v>
      </c>
      <c r="G49" s="264"/>
      <c r="H49" s="97"/>
      <c r="I49" s="22">
        <v>100</v>
      </c>
      <c r="J49" s="22">
        <v>100</v>
      </c>
      <c r="K49" s="91">
        <v>100</v>
      </c>
      <c r="L49" s="259">
        <v>100</v>
      </c>
      <c r="M49" t="s">
        <v>8</v>
      </c>
    </row>
    <row r="50" spans="1:12" ht="12.75">
      <c r="A50" s="3" t="s">
        <v>40</v>
      </c>
      <c r="B50" t="s">
        <v>239</v>
      </c>
      <c r="C50" t="s">
        <v>49</v>
      </c>
      <c r="D50" s="265" t="s">
        <v>263</v>
      </c>
      <c r="E50" t="s">
        <v>210</v>
      </c>
      <c r="F50" s="59" t="s">
        <v>251</v>
      </c>
      <c r="G50" s="43"/>
      <c r="H50" s="22"/>
      <c r="I50" s="22">
        <v>100</v>
      </c>
      <c r="J50" s="22">
        <v>100</v>
      </c>
      <c r="K50" s="91">
        <v>98</v>
      </c>
      <c r="L50" s="259">
        <v>100</v>
      </c>
    </row>
    <row r="51" spans="1:12" ht="12.75">
      <c r="A51" s="3" t="s">
        <v>53</v>
      </c>
      <c r="B51" t="s">
        <v>241</v>
      </c>
      <c r="C51" t="s">
        <v>242</v>
      </c>
      <c r="D51" s="65" t="s">
        <v>253</v>
      </c>
      <c r="E51" t="s">
        <v>210</v>
      </c>
      <c r="F51" s="105" t="s">
        <v>108</v>
      </c>
      <c r="H51" s="22"/>
      <c r="I51" s="22">
        <v>100</v>
      </c>
      <c r="J51" s="91">
        <v>94</v>
      </c>
      <c r="K51" s="22">
        <v>100</v>
      </c>
      <c r="L51" s="259">
        <v>100</v>
      </c>
    </row>
    <row r="52" spans="1:13" ht="12.75">
      <c r="A52" s="3" t="s">
        <v>243</v>
      </c>
      <c r="B52" s="36" t="s">
        <v>111</v>
      </c>
      <c r="C52" s="36" t="s">
        <v>109</v>
      </c>
      <c r="D52" s="73" t="s">
        <v>254</v>
      </c>
      <c r="E52" s="70" t="s">
        <v>255</v>
      </c>
      <c r="F52" s="36" t="s">
        <v>110</v>
      </c>
      <c r="I52" s="22">
        <v>98</v>
      </c>
      <c r="J52" s="91">
        <v>94</v>
      </c>
      <c r="K52" s="22">
        <v>100</v>
      </c>
      <c r="L52" s="259">
        <v>99</v>
      </c>
      <c r="M52" s="41"/>
    </row>
    <row r="53" spans="1:13" ht="12.75">
      <c r="A53" s="3" t="s">
        <v>243</v>
      </c>
      <c r="B53" t="s">
        <v>305</v>
      </c>
      <c r="C53" t="s">
        <v>41</v>
      </c>
      <c r="D53" s="65" t="s">
        <v>261</v>
      </c>
      <c r="E53" s="15" t="s">
        <v>249</v>
      </c>
      <c r="F53" s="15" t="s">
        <v>262</v>
      </c>
      <c r="G53" s="67"/>
      <c r="H53" s="22"/>
      <c r="I53" s="22">
        <v>98</v>
      </c>
      <c r="J53" s="91">
        <v>94</v>
      </c>
      <c r="K53" s="22">
        <v>100</v>
      </c>
      <c r="L53" s="259">
        <v>99</v>
      </c>
      <c r="M53" s="41"/>
    </row>
    <row r="54" spans="1:13" ht="12.75">
      <c r="A54" s="3" t="s">
        <v>67</v>
      </c>
      <c r="B54" t="s">
        <v>245</v>
      </c>
      <c r="C54" t="s">
        <v>246</v>
      </c>
      <c r="D54" s="65" t="s">
        <v>256</v>
      </c>
      <c r="E54" t="s">
        <v>210</v>
      </c>
      <c r="F54" t="s">
        <v>108</v>
      </c>
      <c r="H54" s="22"/>
      <c r="I54" s="22">
        <v>98</v>
      </c>
      <c r="J54" s="91">
        <v>94</v>
      </c>
      <c r="K54" s="22">
        <v>94</v>
      </c>
      <c r="L54" s="259">
        <v>96</v>
      </c>
      <c r="M54" s="41"/>
    </row>
    <row r="55" spans="1:13" ht="12.75">
      <c r="A55" s="3" t="s">
        <v>55</v>
      </c>
      <c r="B55" t="s">
        <v>88</v>
      </c>
      <c r="C55" t="s">
        <v>113</v>
      </c>
      <c r="D55" s="265" t="s">
        <v>264</v>
      </c>
      <c r="E55" s="37" t="s">
        <v>94</v>
      </c>
      <c r="F55" s="80" t="s">
        <v>259</v>
      </c>
      <c r="G55" s="67"/>
      <c r="H55" s="22"/>
      <c r="I55" s="91">
        <v>92</v>
      </c>
      <c r="J55" s="22">
        <v>95</v>
      </c>
      <c r="K55" s="22">
        <v>94</v>
      </c>
      <c r="L55" s="260">
        <v>94.5</v>
      </c>
      <c r="M55" s="41"/>
    </row>
    <row r="56" spans="1:13" ht="12.75">
      <c r="A56" s="3" t="s">
        <v>56</v>
      </c>
      <c r="B56" s="98" t="s">
        <v>247</v>
      </c>
      <c r="C56" s="98" t="s">
        <v>248</v>
      </c>
      <c r="D56" s="265" t="s">
        <v>265</v>
      </c>
      <c r="E56" t="s">
        <v>210</v>
      </c>
      <c r="F56" s="98" t="s">
        <v>260</v>
      </c>
      <c r="I56" s="91">
        <v>78</v>
      </c>
      <c r="J56" s="22">
        <v>95</v>
      </c>
      <c r="K56" s="22">
        <v>94</v>
      </c>
      <c r="L56" s="260">
        <v>94.5</v>
      </c>
      <c r="M56" s="41"/>
    </row>
    <row r="57" spans="1:13" ht="12.75">
      <c r="A57" s="3"/>
      <c r="B57" s="71"/>
      <c r="C57" s="71"/>
      <c r="D57" s="71"/>
      <c r="E57" s="36"/>
      <c r="F57" s="101"/>
      <c r="G57" s="20"/>
      <c r="H57" s="77"/>
      <c r="I57" s="22"/>
      <c r="J57" s="22"/>
      <c r="K57" s="22"/>
      <c r="L57" s="90"/>
      <c r="M57" s="41"/>
    </row>
    <row r="58" spans="1:13" ht="12.75">
      <c r="A58" s="3"/>
      <c r="B58" s="98"/>
      <c r="C58" s="98"/>
      <c r="D58" s="94"/>
      <c r="E58" s="101"/>
      <c r="F58" s="101"/>
      <c r="H58" s="22"/>
      <c r="I58" s="22"/>
      <c r="J58" s="22"/>
      <c r="K58" s="22"/>
      <c r="L58" s="90"/>
      <c r="M58" s="41"/>
    </row>
    <row r="59" spans="1:13" ht="12.75">
      <c r="A59" s="3"/>
      <c r="M59" s="41"/>
    </row>
    <row r="60" spans="1:13" ht="12.75">
      <c r="A60" s="3"/>
      <c r="B60" s="38"/>
      <c r="C60" s="38"/>
      <c r="D60" s="16"/>
      <c r="F60" s="59"/>
      <c r="G60" s="43"/>
      <c r="H60" s="77"/>
      <c r="I60" s="22"/>
      <c r="J60" s="22"/>
      <c r="K60" s="22"/>
      <c r="L60" s="90"/>
      <c r="M60" s="41"/>
    </row>
    <row r="61" spans="1:256" ht="12.75">
      <c r="A61" s="3"/>
      <c r="D61" s="64"/>
      <c r="F61" s="98"/>
      <c r="G61" s="106"/>
      <c r="H61" s="22"/>
      <c r="I61" s="22"/>
      <c r="J61" s="22"/>
      <c r="K61" s="22"/>
      <c r="L61" s="90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12" ht="12.75">
      <c r="A62" s="3"/>
      <c r="I62" s="22"/>
      <c r="J62" s="22"/>
      <c r="K62" s="22"/>
      <c r="L62" s="117"/>
    </row>
    <row r="63" spans="1:12" ht="12.75">
      <c r="A63" s="15"/>
      <c r="L63" s="29"/>
    </row>
    <row r="64" ht="12.75">
      <c r="L64" s="29"/>
    </row>
    <row r="65" spans="5:12" ht="12.75">
      <c r="E65" s="47" t="s">
        <v>130</v>
      </c>
      <c r="G65" s="31"/>
      <c r="H65" s="77"/>
      <c r="I65" s="22"/>
      <c r="J65" s="22"/>
      <c r="K65" s="22"/>
      <c r="L65" s="90"/>
    </row>
    <row r="66" spans="1:12" ht="18">
      <c r="A66" s="18" t="s">
        <v>112</v>
      </c>
      <c r="D66" s="12" t="s">
        <v>42</v>
      </c>
      <c r="E66" s="12" t="s">
        <v>31</v>
      </c>
      <c r="F66" s="12" t="s">
        <v>43</v>
      </c>
      <c r="G66" s="19" t="s">
        <v>44</v>
      </c>
      <c r="H66" s="57" t="s">
        <v>45</v>
      </c>
      <c r="I66" s="57" t="s">
        <v>16</v>
      </c>
      <c r="J66" s="57" t="s">
        <v>17</v>
      </c>
      <c r="K66" s="57" t="s">
        <v>18</v>
      </c>
      <c r="L66" s="89" t="s">
        <v>33</v>
      </c>
    </row>
    <row r="67" spans="1:12" ht="15.75">
      <c r="A67" s="88" t="s">
        <v>16</v>
      </c>
      <c r="B67" s="33" t="s">
        <v>78</v>
      </c>
      <c r="C67" s="33" t="s">
        <v>35</v>
      </c>
      <c r="D67" s="3" t="s">
        <v>79</v>
      </c>
      <c r="E67" s="33" t="s">
        <v>37</v>
      </c>
      <c r="F67" t="s">
        <v>282</v>
      </c>
      <c r="G67" s="268" t="s">
        <v>274</v>
      </c>
      <c r="H67" s="3">
        <v>93.33</v>
      </c>
      <c r="I67" s="91">
        <v>88</v>
      </c>
      <c r="J67" s="3">
        <v>98</v>
      </c>
      <c r="K67" s="3">
        <v>100</v>
      </c>
      <c r="L67" s="3">
        <v>192.33</v>
      </c>
    </row>
    <row r="68" spans="1:12" ht="12.75">
      <c r="A68" s="3" t="s">
        <v>17</v>
      </c>
      <c r="B68" s="48" t="s">
        <v>267</v>
      </c>
      <c r="C68" s="48" t="s">
        <v>35</v>
      </c>
      <c r="D68" s="82" t="s">
        <v>268</v>
      </c>
      <c r="E68" s="70" t="s">
        <v>255</v>
      </c>
      <c r="F68" s="120" t="s">
        <v>272</v>
      </c>
      <c r="G68" s="109">
        <v>0.0625</v>
      </c>
      <c r="H68" s="110" t="s">
        <v>278</v>
      </c>
      <c r="I68" s="97">
        <v>100</v>
      </c>
      <c r="J68" s="97">
        <v>100</v>
      </c>
      <c r="K68" s="108">
        <v>98</v>
      </c>
      <c r="L68" s="113">
        <v>190</v>
      </c>
    </row>
    <row r="69" spans="1:12" ht="12.75">
      <c r="A69" s="3" t="s">
        <v>18</v>
      </c>
      <c r="B69" s="107" t="s">
        <v>88</v>
      </c>
      <c r="C69" s="96" t="s">
        <v>89</v>
      </c>
      <c r="D69" s="263" t="s">
        <v>90</v>
      </c>
      <c r="E69" s="96" t="s">
        <v>94</v>
      </c>
      <c r="F69" s="266" t="s">
        <v>281</v>
      </c>
      <c r="G69" s="267" t="s">
        <v>46</v>
      </c>
      <c r="H69" s="97">
        <v>92.67</v>
      </c>
      <c r="I69" s="108">
        <v>79</v>
      </c>
      <c r="J69" s="97">
        <v>100</v>
      </c>
      <c r="K69" s="97">
        <v>94</v>
      </c>
      <c r="L69" s="82">
        <v>189.67</v>
      </c>
    </row>
    <row r="70" spans="1:12" ht="12.75">
      <c r="A70" s="3" t="s">
        <v>32</v>
      </c>
      <c r="B70" t="s">
        <v>104</v>
      </c>
      <c r="C70" t="s">
        <v>275</v>
      </c>
      <c r="D70" s="58" t="s">
        <v>276</v>
      </c>
      <c r="E70" s="96" t="s">
        <v>94</v>
      </c>
      <c r="F70" t="s">
        <v>282</v>
      </c>
      <c r="G70" s="268" t="s">
        <v>274</v>
      </c>
      <c r="H70" s="110" t="s">
        <v>279</v>
      </c>
      <c r="I70" s="22">
        <v>100</v>
      </c>
      <c r="J70" s="22">
        <v>94</v>
      </c>
      <c r="K70" s="91">
        <v>91</v>
      </c>
      <c r="L70" s="113">
        <v>189</v>
      </c>
    </row>
    <row r="71" spans="1:12" ht="12.75">
      <c r="A71" s="3" t="s">
        <v>38</v>
      </c>
      <c r="B71" t="s">
        <v>269</v>
      </c>
      <c r="C71" t="s">
        <v>270</v>
      </c>
      <c r="D71" s="58" t="s">
        <v>271</v>
      </c>
      <c r="E71" s="70" t="s">
        <v>255</v>
      </c>
      <c r="F71" s="121" t="s">
        <v>273</v>
      </c>
      <c r="G71" s="62">
        <v>0.05555555555555555</v>
      </c>
      <c r="H71" s="110" t="s">
        <v>280</v>
      </c>
      <c r="I71" s="91">
        <v>83</v>
      </c>
      <c r="J71" s="22">
        <v>92</v>
      </c>
      <c r="K71" s="22">
        <v>98</v>
      </c>
      <c r="L71" s="113">
        <v>183</v>
      </c>
    </row>
    <row r="72" spans="1:12" ht="12.75">
      <c r="A72" s="3"/>
      <c r="B72" s="36"/>
      <c r="C72" s="36"/>
      <c r="D72" s="3"/>
      <c r="E72" s="7"/>
      <c r="F72" s="122"/>
      <c r="G72" s="112"/>
      <c r="H72" s="78"/>
      <c r="I72" s="22"/>
      <c r="J72" s="22"/>
      <c r="K72" s="22"/>
      <c r="L72" s="90"/>
    </row>
    <row r="73" spans="4:12" ht="12.75">
      <c r="D73" s="3"/>
      <c r="E73" s="7"/>
      <c r="H73" s="78"/>
      <c r="I73" s="22"/>
      <c r="J73" s="22"/>
      <c r="K73" s="22"/>
      <c r="L73" s="90"/>
    </row>
    <row r="74" spans="4:12" ht="12.75">
      <c r="D74" s="3"/>
      <c r="E74" s="7"/>
      <c r="F74" s="7"/>
      <c r="G74" s="72"/>
      <c r="H74" s="78"/>
      <c r="I74" s="22"/>
      <c r="J74" s="22"/>
      <c r="K74" s="22"/>
      <c r="L74" s="90"/>
    </row>
    <row r="75" spans="4:12" ht="12.75">
      <c r="D75" s="3"/>
      <c r="E75" s="7"/>
      <c r="F75" s="7"/>
      <c r="G75" s="72"/>
      <c r="H75" s="78"/>
      <c r="I75" s="22"/>
      <c r="J75" s="22"/>
      <c r="K75" s="22"/>
      <c r="L75" s="90"/>
    </row>
    <row r="76" spans="4:12" ht="12.75">
      <c r="D76" s="3"/>
      <c r="E76" s="7"/>
      <c r="F76" s="7"/>
      <c r="G76" s="72"/>
      <c r="H76" s="78"/>
      <c r="I76" s="22"/>
      <c r="J76" s="22"/>
      <c r="K76" s="22"/>
      <c r="L76" s="90"/>
    </row>
    <row r="77" spans="4:12" ht="12.75">
      <c r="D77" s="3"/>
      <c r="E77" s="7"/>
      <c r="F77" s="7"/>
      <c r="G77" s="72"/>
      <c r="H77" s="78"/>
      <c r="I77" s="22"/>
      <c r="J77" s="22"/>
      <c r="K77" s="22"/>
      <c r="L77" s="90"/>
    </row>
    <row r="78" spans="4:12" ht="12.75">
      <c r="D78" s="44"/>
      <c r="H78" s="22"/>
      <c r="I78" s="22"/>
      <c r="J78" s="22"/>
      <c r="K78" s="22"/>
      <c r="L78" s="90"/>
    </row>
    <row r="79" spans="5:12" ht="12.75">
      <c r="E79" s="47" t="s">
        <v>130</v>
      </c>
      <c r="H79" s="22"/>
      <c r="I79" s="22"/>
      <c r="J79" s="22"/>
      <c r="K79" s="22"/>
      <c r="L79" s="90"/>
    </row>
    <row r="80" spans="5:12" ht="12.75">
      <c r="E80" s="47"/>
      <c r="H80" s="22"/>
      <c r="I80" s="22"/>
      <c r="J80" s="22"/>
      <c r="K80" s="22"/>
      <c r="L80" s="90"/>
    </row>
    <row r="81" spans="1:12" ht="18">
      <c r="A81" s="46" t="s">
        <v>69</v>
      </c>
      <c r="D81" s="12" t="s">
        <v>42</v>
      </c>
      <c r="E81" s="12" t="s">
        <v>31</v>
      </c>
      <c r="F81" s="12" t="s">
        <v>43</v>
      </c>
      <c r="G81" s="19" t="s">
        <v>44</v>
      </c>
      <c r="H81" s="57" t="s">
        <v>45</v>
      </c>
      <c r="I81" s="57" t="s">
        <v>16</v>
      </c>
      <c r="J81" s="57" t="s">
        <v>17</v>
      </c>
      <c r="K81" s="57" t="s">
        <v>18</v>
      </c>
      <c r="L81" s="89" t="s">
        <v>33</v>
      </c>
    </row>
    <row r="82" spans="1:12" ht="15.75">
      <c r="A82" s="87" t="s">
        <v>16</v>
      </c>
      <c r="B82" s="105" t="s">
        <v>104</v>
      </c>
      <c r="C82" s="98" t="s">
        <v>283</v>
      </c>
      <c r="D82" s="100" t="s">
        <v>105</v>
      </c>
      <c r="E82" s="37" t="s">
        <v>94</v>
      </c>
      <c r="F82" s="98" t="s">
        <v>106</v>
      </c>
      <c r="L82" s="118">
        <v>100</v>
      </c>
    </row>
    <row r="83" spans="1:12" ht="12.75">
      <c r="A83" s="75">
        <v>2</v>
      </c>
      <c r="B83" t="s">
        <v>239</v>
      </c>
      <c r="C83" t="s">
        <v>49</v>
      </c>
      <c r="D83" s="265" t="s">
        <v>263</v>
      </c>
      <c r="E83" t="s">
        <v>210</v>
      </c>
      <c r="F83" s="59" t="s">
        <v>251</v>
      </c>
      <c r="L83" s="118">
        <v>98</v>
      </c>
    </row>
    <row r="84" spans="1:12" ht="12.75">
      <c r="A84" s="75" t="s">
        <v>18</v>
      </c>
      <c r="B84" s="270" t="s">
        <v>102</v>
      </c>
      <c r="C84" s="270" t="s">
        <v>288</v>
      </c>
      <c r="D84" s="102" t="s">
        <v>224</v>
      </c>
      <c r="E84" s="270" t="s">
        <v>204</v>
      </c>
      <c r="F84" s="103" t="s">
        <v>72</v>
      </c>
      <c r="L84" s="118">
        <v>95</v>
      </c>
    </row>
    <row r="85" spans="1:12" ht="12.75">
      <c r="A85" s="27" t="s">
        <v>285</v>
      </c>
      <c r="B85" s="48" t="s">
        <v>267</v>
      </c>
      <c r="C85" s="48" t="s">
        <v>35</v>
      </c>
      <c r="D85" s="82" t="s">
        <v>268</v>
      </c>
      <c r="E85" s="70" t="s">
        <v>255</v>
      </c>
      <c r="F85" s="120" t="s">
        <v>272</v>
      </c>
      <c r="G85" s="48"/>
      <c r="H85" s="97"/>
      <c r="I85" s="97"/>
      <c r="J85" s="97"/>
      <c r="K85" s="97"/>
      <c r="L85" s="119">
        <v>94</v>
      </c>
    </row>
    <row r="86" spans="1:12" ht="12.75">
      <c r="A86" s="27"/>
      <c r="B86" s="36" t="s">
        <v>88</v>
      </c>
      <c r="C86" s="37" t="s">
        <v>114</v>
      </c>
      <c r="D86" s="65" t="s">
        <v>90</v>
      </c>
      <c r="E86" s="37" t="s">
        <v>94</v>
      </c>
      <c r="F86" s="7" t="s">
        <v>91</v>
      </c>
      <c r="H86" s="22"/>
      <c r="I86" s="22"/>
      <c r="J86" s="22"/>
      <c r="K86" s="22"/>
      <c r="L86" s="119">
        <v>94</v>
      </c>
    </row>
    <row r="87" spans="1:12" ht="12.75">
      <c r="A87" s="27"/>
      <c r="B87" s="74" t="s">
        <v>60</v>
      </c>
      <c r="C87" s="74" t="s">
        <v>115</v>
      </c>
      <c r="D87" s="75" t="s">
        <v>61</v>
      </c>
      <c r="E87" s="37" t="s">
        <v>94</v>
      </c>
      <c r="F87" s="74" t="s">
        <v>96</v>
      </c>
      <c r="G87" s="20"/>
      <c r="H87" s="77"/>
      <c r="I87" s="22"/>
      <c r="J87" s="22"/>
      <c r="K87" s="22"/>
      <c r="L87" s="119">
        <v>94</v>
      </c>
    </row>
    <row r="88" spans="1:12" ht="12.75">
      <c r="A88" s="27"/>
      <c r="B88" t="s">
        <v>239</v>
      </c>
      <c r="C88" t="s">
        <v>240</v>
      </c>
      <c r="D88" s="265" t="s">
        <v>266</v>
      </c>
      <c r="E88" t="s">
        <v>210</v>
      </c>
      <c r="F88" t="s">
        <v>260</v>
      </c>
      <c r="H88" s="77"/>
      <c r="I88" s="22"/>
      <c r="J88" s="22"/>
      <c r="K88" s="22"/>
      <c r="L88" s="119">
        <v>94</v>
      </c>
    </row>
    <row r="89" spans="1:12" ht="12.75">
      <c r="A89" s="27" t="s">
        <v>286</v>
      </c>
      <c r="B89" s="71" t="s">
        <v>102</v>
      </c>
      <c r="C89" s="71" t="s">
        <v>103</v>
      </c>
      <c r="D89" s="3" t="s">
        <v>205</v>
      </c>
      <c r="E89" s="71" t="s">
        <v>204</v>
      </c>
      <c r="F89" s="103" t="s">
        <v>206</v>
      </c>
      <c r="G89" s="92"/>
      <c r="H89" s="22"/>
      <c r="I89" s="22"/>
      <c r="J89" s="22"/>
      <c r="K89" s="22"/>
      <c r="L89" s="119">
        <v>88</v>
      </c>
    </row>
    <row r="90" spans="1:12" ht="12.75">
      <c r="A90" s="27"/>
      <c r="B90" t="s">
        <v>244</v>
      </c>
      <c r="C90" t="s">
        <v>41</v>
      </c>
      <c r="D90" s="65" t="s">
        <v>261</v>
      </c>
      <c r="E90" s="15" t="s">
        <v>249</v>
      </c>
      <c r="F90" s="15" t="s">
        <v>262</v>
      </c>
      <c r="G90" s="92"/>
      <c r="H90" s="22"/>
      <c r="I90" s="22"/>
      <c r="J90" s="22"/>
      <c r="K90" s="22"/>
      <c r="L90" s="119">
        <v>88</v>
      </c>
    </row>
    <row r="91" spans="1:12" ht="12.75">
      <c r="A91" s="82"/>
      <c r="B91" t="s">
        <v>88</v>
      </c>
      <c r="C91" t="s">
        <v>113</v>
      </c>
      <c r="D91" s="265" t="s">
        <v>264</v>
      </c>
      <c r="E91" s="37" t="s">
        <v>94</v>
      </c>
      <c r="F91" s="80" t="s">
        <v>259</v>
      </c>
      <c r="G91" s="111"/>
      <c r="L91" s="119">
        <v>88</v>
      </c>
    </row>
    <row r="92" spans="1:13" ht="12.75">
      <c r="A92" s="83"/>
      <c r="B92" t="s">
        <v>226</v>
      </c>
      <c r="C92" t="s">
        <v>287</v>
      </c>
      <c r="D92" s="3" t="s">
        <v>233</v>
      </c>
      <c r="E92" s="48" t="s">
        <v>37</v>
      </c>
      <c r="F92" t="s">
        <v>234</v>
      </c>
      <c r="H92" s="22"/>
      <c r="I92" s="22"/>
      <c r="J92" s="22"/>
      <c r="K92" s="22"/>
      <c r="L92" s="119">
        <v>88</v>
      </c>
      <c r="M92" s="17"/>
    </row>
    <row r="93" spans="1:12" ht="12.75">
      <c r="A93" s="83"/>
      <c r="B93" s="262" t="s">
        <v>222</v>
      </c>
      <c r="C93" s="262" t="s">
        <v>122</v>
      </c>
      <c r="D93" s="82" t="s">
        <v>223</v>
      </c>
      <c r="E93" s="48" t="s">
        <v>37</v>
      </c>
      <c r="F93" t="s">
        <v>225</v>
      </c>
      <c r="H93" s="78"/>
      <c r="I93" s="22"/>
      <c r="J93" s="22"/>
      <c r="K93" s="22"/>
      <c r="L93" s="119">
        <v>88</v>
      </c>
    </row>
    <row r="94" spans="1:12" ht="12.75">
      <c r="A94" s="84" t="s">
        <v>57</v>
      </c>
      <c r="B94" s="48" t="s">
        <v>190</v>
      </c>
      <c r="C94" s="48" t="s">
        <v>289</v>
      </c>
      <c r="D94" s="82" t="s">
        <v>192</v>
      </c>
      <c r="E94" s="48" t="s">
        <v>37</v>
      </c>
      <c r="F94" t="s">
        <v>238</v>
      </c>
      <c r="H94" s="22"/>
      <c r="I94" s="22"/>
      <c r="J94" s="22"/>
      <c r="K94" s="22"/>
      <c r="L94" s="271">
        <v>85</v>
      </c>
    </row>
    <row r="95" spans="1:12" ht="15.75">
      <c r="A95" s="16" t="s">
        <v>59</v>
      </c>
      <c r="B95" t="s">
        <v>213</v>
      </c>
      <c r="C95" t="s">
        <v>51</v>
      </c>
      <c r="D95" s="68" t="s">
        <v>277</v>
      </c>
      <c r="E95" t="s">
        <v>37</v>
      </c>
      <c r="F95" s="98" t="s">
        <v>215</v>
      </c>
      <c r="G95" s="49"/>
      <c r="H95" s="79"/>
      <c r="I95" s="22"/>
      <c r="J95" s="22"/>
      <c r="K95" s="22"/>
      <c r="L95" s="271">
        <v>77</v>
      </c>
    </row>
    <row r="96" spans="1:12" ht="12.75">
      <c r="A96" s="85" t="s">
        <v>62</v>
      </c>
      <c r="B96" s="36" t="s">
        <v>111</v>
      </c>
      <c r="C96" s="36" t="s">
        <v>109</v>
      </c>
      <c r="D96" s="73" t="s">
        <v>254</v>
      </c>
      <c r="E96" s="70" t="s">
        <v>255</v>
      </c>
      <c r="F96" s="36" t="s">
        <v>110</v>
      </c>
      <c r="H96" s="22"/>
      <c r="I96" s="22"/>
      <c r="J96" s="22"/>
      <c r="K96" s="22"/>
      <c r="L96" s="271">
        <v>76</v>
      </c>
    </row>
    <row r="97" spans="1:13" ht="12.75">
      <c r="A97" s="85" t="s">
        <v>284</v>
      </c>
      <c r="B97" t="s">
        <v>82</v>
      </c>
      <c r="C97" t="s">
        <v>64</v>
      </c>
      <c r="D97" s="68" t="s">
        <v>212</v>
      </c>
      <c r="E97" t="s">
        <v>37</v>
      </c>
      <c r="F97" s="98" t="s">
        <v>214</v>
      </c>
      <c r="H97" s="78"/>
      <c r="I97" s="22"/>
      <c r="J97" s="22"/>
      <c r="K97" s="22"/>
      <c r="L97" s="271">
        <v>65</v>
      </c>
      <c r="M97" s="3"/>
    </row>
    <row r="98" spans="1:12" ht="12.75" customHeight="1">
      <c r="A98" s="85"/>
      <c r="D98" s="3"/>
      <c r="E98" s="7"/>
      <c r="F98" s="71"/>
      <c r="H98" s="22"/>
      <c r="I98" s="22"/>
      <c r="J98" s="22"/>
      <c r="K98" s="22"/>
      <c r="L98" s="22"/>
    </row>
    <row r="99" spans="1:12" ht="12.75">
      <c r="A99" s="85"/>
      <c r="D99" s="58"/>
      <c r="F99" s="59"/>
      <c r="H99" s="22"/>
      <c r="I99" s="22"/>
      <c r="J99" s="22"/>
      <c r="K99" s="22"/>
      <c r="L99" s="22"/>
    </row>
    <row r="100" spans="1:12" ht="12.75">
      <c r="A100" s="85"/>
      <c r="D100" s="3"/>
      <c r="H100" s="22"/>
      <c r="I100" s="22"/>
      <c r="J100" s="22"/>
      <c r="K100" s="22"/>
      <c r="L100" s="22"/>
    </row>
    <row r="101" spans="1:12" ht="12.75">
      <c r="A101" s="81"/>
      <c r="H101" s="22"/>
      <c r="I101" s="22"/>
      <c r="J101" s="22"/>
      <c r="K101" s="22"/>
      <c r="L101" s="42"/>
    </row>
    <row r="102" spans="1:11" ht="20.25">
      <c r="A102" s="20"/>
      <c r="E102" s="15"/>
      <c r="F102" s="39"/>
      <c r="G102" s="50"/>
      <c r="H102" s="51"/>
      <c r="I102" s="52"/>
      <c r="J102" s="53"/>
      <c r="K102" s="53"/>
    </row>
    <row r="104" spans="1:11" ht="12.75">
      <c r="A104" s="48"/>
      <c r="D104" s="15"/>
      <c r="F104" s="15"/>
      <c r="G104" s="19"/>
      <c r="H104" s="13"/>
      <c r="I104" s="13"/>
      <c r="J104" s="13"/>
      <c r="K104" s="13"/>
    </row>
    <row r="105" spans="1:12" ht="12.75">
      <c r="A105" s="28"/>
      <c r="G105" s="20"/>
      <c r="H105" s="21"/>
      <c r="I105" s="22"/>
      <c r="J105" s="22"/>
      <c r="K105" s="22"/>
      <c r="L105" s="23"/>
    </row>
    <row r="106" spans="7:12" ht="12.75">
      <c r="G106" s="20"/>
      <c r="H106" s="21"/>
      <c r="I106" s="22"/>
      <c r="J106" s="22"/>
      <c r="K106" s="22"/>
      <c r="L106" s="23"/>
    </row>
    <row r="107" spans="7:12" ht="12.75">
      <c r="G107" s="20"/>
      <c r="H107" s="21"/>
      <c r="I107" s="22"/>
      <c r="J107" s="22"/>
      <c r="K107" s="22"/>
      <c r="L107" s="23"/>
    </row>
    <row r="108" spans="7:12" ht="12.75">
      <c r="G108" s="20"/>
      <c r="H108" s="21"/>
      <c r="I108" s="22"/>
      <c r="J108" s="22"/>
      <c r="K108" s="22"/>
      <c r="L108" s="23"/>
    </row>
    <row r="109" spans="1:12" ht="12.75">
      <c r="A109" s="26"/>
      <c r="H109" s="21"/>
      <c r="I109" s="22"/>
      <c r="J109" s="22"/>
      <c r="K109" s="22"/>
      <c r="L109" s="23"/>
    </row>
    <row r="110" spans="1:12" ht="18">
      <c r="A110" s="18"/>
      <c r="E110" s="26"/>
      <c r="H110" s="21"/>
      <c r="I110" s="22"/>
      <c r="J110" s="22"/>
      <c r="K110" s="22"/>
      <c r="L110" s="23"/>
    </row>
    <row r="111" spans="1:12" ht="12.75">
      <c r="A111" s="29"/>
      <c r="G111" s="24"/>
      <c r="I111" s="22"/>
      <c r="J111" s="22"/>
      <c r="K111" s="22"/>
      <c r="L111" s="54"/>
    </row>
    <row r="112" spans="7:12" ht="12.75">
      <c r="G112" s="20"/>
      <c r="H112" s="21"/>
      <c r="I112" s="22"/>
      <c r="J112" s="22"/>
      <c r="K112" s="22"/>
      <c r="L112" s="23"/>
    </row>
    <row r="113" spans="1:12" ht="12.75">
      <c r="A113" s="32"/>
      <c r="G113" s="20"/>
      <c r="H113" s="21"/>
      <c r="I113" s="22"/>
      <c r="J113" s="22"/>
      <c r="K113" s="22"/>
      <c r="L113" s="23"/>
    </row>
    <row r="114" spans="7:12" ht="12.75">
      <c r="G114" s="20"/>
      <c r="H114" s="21"/>
      <c r="I114" s="22"/>
      <c r="J114" s="22"/>
      <c r="K114" s="22"/>
      <c r="L114" s="23"/>
    </row>
    <row r="115" spans="7:12" ht="12.75">
      <c r="G115" s="20"/>
      <c r="H115" s="21"/>
      <c r="I115" s="22"/>
      <c r="J115" s="22"/>
      <c r="K115" s="22"/>
      <c r="L115" s="23"/>
    </row>
    <row r="116" spans="7:12" ht="12.75">
      <c r="G116" s="20"/>
      <c r="H116" s="21"/>
      <c r="I116" s="22"/>
      <c r="J116" s="22"/>
      <c r="K116" s="22"/>
      <c r="L116" s="23"/>
    </row>
    <row r="117" spans="1:12" ht="18">
      <c r="A117" s="18"/>
      <c r="E117" s="26"/>
      <c r="G117" s="20"/>
      <c r="H117" s="21"/>
      <c r="I117" s="22"/>
      <c r="J117" s="22"/>
      <c r="K117" s="22"/>
      <c r="L117" s="23"/>
    </row>
    <row r="118" spans="1:12" ht="12.75">
      <c r="A118" s="33"/>
      <c r="G118" s="20"/>
      <c r="H118" s="21"/>
      <c r="I118" s="22"/>
      <c r="J118" s="22"/>
      <c r="K118" s="22"/>
      <c r="L118" s="23"/>
    </row>
    <row r="119" spans="7:12" ht="12.75">
      <c r="G119" s="20"/>
      <c r="H119" s="21"/>
      <c r="I119" s="22"/>
      <c r="J119" s="22"/>
      <c r="K119" s="22"/>
      <c r="L119" s="23"/>
    </row>
    <row r="120" spans="7:12" ht="12.75">
      <c r="G120" s="20"/>
      <c r="H120" s="21"/>
      <c r="I120" s="22"/>
      <c r="J120" s="22"/>
      <c r="K120" s="22"/>
      <c r="L120" s="23"/>
    </row>
    <row r="121" spans="8:12" ht="12.75">
      <c r="H121" s="21"/>
      <c r="I121" s="22"/>
      <c r="J121" s="22"/>
      <c r="K121" s="22"/>
      <c r="L121" s="23"/>
    </row>
    <row r="122" spans="9:11" ht="12.75">
      <c r="I122" s="22"/>
      <c r="J122" s="22"/>
      <c r="K122" s="22"/>
    </row>
    <row r="123" spans="1:12" ht="18">
      <c r="A123" s="18"/>
      <c r="E123" s="26"/>
      <c r="H123" s="21"/>
      <c r="I123" s="22"/>
      <c r="J123" s="22"/>
      <c r="K123" s="22"/>
      <c r="L123" s="23"/>
    </row>
    <row r="124" spans="1:12" ht="12.75">
      <c r="A124" s="29"/>
      <c r="D124" s="17"/>
      <c r="G124" s="20"/>
      <c r="H124" s="21"/>
      <c r="I124" s="22"/>
      <c r="J124" s="22"/>
      <c r="K124" s="22"/>
      <c r="L124" s="23"/>
    </row>
    <row r="125" spans="4:12" ht="12.75">
      <c r="D125" s="20"/>
      <c r="G125" s="20"/>
      <c r="H125" s="21"/>
      <c r="I125" s="22"/>
      <c r="J125" s="22"/>
      <c r="K125" s="22"/>
      <c r="L125" s="23"/>
    </row>
    <row r="126" spans="4:12" ht="12.75">
      <c r="D126" s="45"/>
      <c r="H126" s="21"/>
      <c r="I126" s="22"/>
      <c r="J126" s="22"/>
      <c r="K126" s="22"/>
      <c r="L126" s="23"/>
    </row>
    <row r="127" spans="9:11" ht="12.75">
      <c r="I127" s="22"/>
      <c r="J127" s="22"/>
      <c r="K127" s="22"/>
    </row>
    <row r="128" spans="9:11" ht="12.75">
      <c r="I128" s="22"/>
      <c r="J128" s="22"/>
      <c r="K128" s="22"/>
    </row>
    <row r="129" spans="1:11" ht="18">
      <c r="A129" s="18"/>
      <c r="E129" s="26"/>
      <c r="I129" s="22"/>
      <c r="J129" s="22"/>
      <c r="K129" s="22"/>
    </row>
    <row r="130" spans="1:12" ht="12.75">
      <c r="A130" s="29"/>
      <c r="G130" s="20"/>
      <c r="H130" s="21"/>
      <c r="I130" s="22"/>
      <c r="J130" s="22"/>
      <c r="K130" s="22"/>
      <c r="L130" s="23"/>
    </row>
    <row r="131" spans="7:12" ht="12.75">
      <c r="G131" s="20"/>
      <c r="H131" s="43"/>
      <c r="I131" s="22"/>
      <c r="J131" s="22"/>
      <c r="K131" s="22"/>
      <c r="L131" s="23"/>
    </row>
    <row r="132" spans="7:12" ht="12.75">
      <c r="G132" s="20"/>
      <c r="H132" s="43"/>
      <c r="I132" s="22"/>
      <c r="J132" s="22"/>
      <c r="K132" s="22"/>
      <c r="L132" s="23"/>
    </row>
    <row r="133" spans="7:12" ht="12.75">
      <c r="G133" s="24"/>
      <c r="H133" s="43"/>
      <c r="I133" s="22"/>
      <c r="J133" s="22"/>
      <c r="K133" s="22"/>
      <c r="L133" s="25"/>
    </row>
    <row r="134" spans="7:12" ht="12.75">
      <c r="G134" s="24"/>
      <c r="H134" s="43"/>
      <c r="I134" s="22"/>
      <c r="J134" s="22"/>
      <c r="K134" s="22"/>
      <c r="L134" s="23"/>
    </row>
    <row r="135" spans="7:13" ht="12.75">
      <c r="G135" s="20"/>
      <c r="H135" s="43"/>
      <c r="I135" s="22"/>
      <c r="J135" s="22"/>
      <c r="K135" s="22"/>
      <c r="L135" s="23"/>
      <c r="M135" s="3"/>
    </row>
    <row r="136" spans="9:13" ht="12.75">
      <c r="I136" s="22"/>
      <c r="J136" s="22"/>
      <c r="K136" s="22"/>
      <c r="M136" s="3"/>
    </row>
    <row r="137" spans="8:12" ht="12.75" hidden="1">
      <c r="H137" s="21"/>
      <c r="I137" s="22"/>
      <c r="J137" s="22"/>
      <c r="K137" s="22"/>
      <c r="L137" s="23"/>
    </row>
    <row r="138" spans="1:12" ht="18" hidden="1">
      <c r="A138" s="18"/>
      <c r="E138" s="26"/>
      <c r="I138" s="22"/>
      <c r="J138" s="22"/>
      <c r="K138" s="22"/>
      <c r="L138" s="23"/>
    </row>
    <row r="139" spans="1:12" ht="12.75" hidden="1">
      <c r="A139" s="35"/>
      <c r="H139" s="21"/>
      <c r="I139" s="22"/>
      <c r="J139" s="22"/>
      <c r="K139" s="22"/>
      <c r="L139" s="23"/>
    </row>
    <row r="140" spans="9:12" ht="12.75" hidden="1">
      <c r="I140" s="22"/>
      <c r="J140" s="22"/>
      <c r="K140" s="22"/>
      <c r="L140" s="23"/>
    </row>
    <row r="141" spans="9:13" ht="12.75">
      <c r="I141" s="22"/>
      <c r="J141" s="22"/>
      <c r="K141" s="22"/>
      <c r="L141" s="25"/>
      <c r="M141" s="3"/>
    </row>
    <row r="142" spans="9:12" ht="12.75">
      <c r="I142" s="22"/>
      <c r="J142" s="22"/>
      <c r="K142" s="22"/>
      <c r="L142" s="23"/>
    </row>
    <row r="143" spans="8:12" ht="12.75">
      <c r="H143" s="21"/>
      <c r="I143" s="22"/>
      <c r="J143" s="22"/>
      <c r="K143" s="22"/>
      <c r="L143" s="23"/>
    </row>
    <row r="144" spans="7:12" ht="12.75">
      <c r="G144" s="20"/>
      <c r="I144" s="22"/>
      <c r="J144" s="22"/>
      <c r="K144" s="22"/>
      <c r="L144" s="23"/>
    </row>
    <row r="145" spans="9:12" ht="12.75">
      <c r="I145" s="22"/>
      <c r="J145" s="22"/>
      <c r="K145" s="22"/>
      <c r="L145" s="23"/>
    </row>
    <row r="146" spans="9:12" ht="12.75">
      <c r="I146" s="22"/>
      <c r="J146" s="22"/>
      <c r="K146" s="22"/>
      <c r="L146" s="25"/>
    </row>
    <row r="147" spans="7:12" ht="12.75">
      <c r="G147" s="20"/>
      <c r="I147" s="22"/>
      <c r="J147" s="22"/>
      <c r="K147" s="22"/>
      <c r="L147" s="23"/>
    </row>
    <row r="148" spans="1:12" ht="12.75">
      <c r="A148" s="17"/>
      <c r="G148" s="20"/>
      <c r="H148" s="21"/>
      <c r="I148" s="22"/>
      <c r="J148" s="22"/>
      <c r="K148" s="22"/>
      <c r="L148" s="23"/>
    </row>
    <row r="149" spans="7:12" ht="12.75">
      <c r="G149" s="20"/>
      <c r="H149" s="21"/>
      <c r="I149" s="22"/>
      <c r="J149" s="22"/>
      <c r="K149" s="22"/>
      <c r="L149" s="23"/>
    </row>
    <row r="150" spans="8:12" ht="12.75">
      <c r="H150" s="21"/>
      <c r="I150" s="22"/>
      <c r="J150" s="22"/>
      <c r="K150" s="22"/>
      <c r="L150" s="23"/>
    </row>
    <row r="151" spans="8:12" ht="12.75">
      <c r="H151" s="21"/>
      <c r="I151" s="22"/>
      <c r="J151" s="22"/>
      <c r="K151" s="22"/>
      <c r="L151" s="23"/>
    </row>
    <row r="152" spans="8:12" ht="0.75" customHeight="1" hidden="1">
      <c r="H152" s="21"/>
      <c r="I152" s="22"/>
      <c r="J152" s="22"/>
      <c r="K152" s="22"/>
      <c r="L152" s="23"/>
    </row>
    <row r="153" spans="8:12" ht="0.75" customHeight="1" hidden="1">
      <c r="H153" s="21"/>
      <c r="I153" s="22"/>
      <c r="J153" s="22"/>
      <c r="K153" s="22"/>
      <c r="L153" s="23"/>
    </row>
    <row r="154" spans="9:12" ht="0.75" customHeight="1" hidden="1">
      <c r="I154" s="22"/>
      <c r="J154" s="22"/>
      <c r="K154" s="22"/>
      <c r="L154" s="23"/>
    </row>
    <row r="155" spans="9:11" ht="0.75" customHeight="1" hidden="1">
      <c r="I155" s="22"/>
      <c r="J155" s="22"/>
      <c r="K155" s="22"/>
    </row>
    <row r="156" spans="1:11" ht="0.75" customHeight="1" hidden="1">
      <c r="A156" s="18"/>
      <c r="E156" s="26"/>
      <c r="I156" s="22"/>
      <c r="J156" s="22"/>
      <c r="K156" s="22"/>
    </row>
    <row r="157" spans="1:12" ht="0.75" customHeight="1" hidden="1">
      <c r="A157" s="29"/>
      <c r="I157" s="22"/>
      <c r="J157" s="22"/>
      <c r="K157" s="22"/>
      <c r="L157" s="23"/>
    </row>
    <row r="158" spans="9:12" ht="0.75" customHeight="1" hidden="1">
      <c r="I158" s="22"/>
      <c r="J158" s="22"/>
      <c r="K158" s="22"/>
      <c r="L158" s="21"/>
    </row>
    <row r="159" spans="7:12" ht="12.75" hidden="1">
      <c r="G159" s="20"/>
      <c r="I159" s="22"/>
      <c r="J159" s="22"/>
      <c r="K159" s="22"/>
      <c r="L159" s="23"/>
    </row>
    <row r="160" spans="7:12" ht="12.75" hidden="1">
      <c r="G160" s="20"/>
      <c r="H160" s="21"/>
      <c r="I160" s="22"/>
      <c r="J160" s="22"/>
      <c r="K160" s="22"/>
      <c r="L160" s="23"/>
    </row>
    <row r="161" spans="9:12" ht="12.75" hidden="1">
      <c r="I161" s="22"/>
      <c r="J161" s="22"/>
      <c r="K161" s="22"/>
      <c r="L161" s="23"/>
    </row>
    <row r="162" spans="4:12" ht="12.75" hidden="1">
      <c r="D162" s="34"/>
      <c r="G162" s="20"/>
      <c r="H162" s="21"/>
      <c r="I162" s="22"/>
      <c r="J162" s="22"/>
      <c r="K162" s="22"/>
      <c r="L162" s="23"/>
    </row>
    <row r="163" spans="6:12" ht="12.75">
      <c r="F163" s="55"/>
      <c r="I163" s="22"/>
      <c r="J163" s="22"/>
      <c r="K163" s="22"/>
      <c r="L163" s="23"/>
    </row>
    <row r="164" spans="9:12" ht="12.75">
      <c r="I164" s="22"/>
      <c r="J164" s="22"/>
      <c r="K164" s="22"/>
      <c r="L164" s="23"/>
    </row>
    <row r="165" spans="8:13" ht="12.75">
      <c r="H165" s="21"/>
      <c r="I165" s="22"/>
      <c r="J165" s="22"/>
      <c r="K165" s="22"/>
      <c r="L165" s="23"/>
      <c r="M165" s="3"/>
    </row>
    <row r="166" spans="9:13" ht="12.75">
      <c r="I166" s="22"/>
      <c r="J166" s="22"/>
      <c r="K166" s="22"/>
      <c r="L166" s="23"/>
      <c r="M166" s="3"/>
    </row>
    <row r="167" spans="9:13" ht="12.75">
      <c r="I167" s="22"/>
      <c r="J167" s="22"/>
      <c r="K167" s="22"/>
      <c r="L167" s="23"/>
      <c r="M167" s="3"/>
    </row>
    <row r="168" spans="1:13" ht="18">
      <c r="A168" s="18"/>
      <c r="E168" s="26"/>
      <c r="I168" s="22"/>
      <c r="J168" s="22"/>
      <c r="K168" s="22"/>
      <c r="M168" s="3"/>
    </row>
    <row r="169" spans="1:13" ht="12.75">
      <c r="A169" s="29"/>
      <c r="F169" s="55"/>
      <c r="I169" s="22"/>
      <c r="J169" s="22"/>
      <c r="K169" s="22"/>
      <c r="L169" s="23"/>
      <c r="M169" s="3"/>
    </row>
    <row r="170" spans="7:13" ht="12.75">
      <c r="G170" s="20"/>
      <c r="I170" s="22"/>
      <c r="J170" s="22"/>
      <c r="K170" s="22"/>
      <c r="L170" s="23"/>
      <c r="M170" s="3"/>
    </row>
    <row r="171" spans="7:13" ht="12.75">
      <c r="G171" s="20"/>
      <c r="H171" s="21"/>
      <c r="I171" s="22"/>
      <c r="J171" s="22"/>
      <c r="K171" s="22"/>
      <c r="L171" s="23"/>
      <c r="M171" s="3"/>
    </row>
    <row r="172" spans="9:13" ht="12.75">
      <c r="I172" s="22"/>
      <c r="J172" s="22"/>
      <c r="K172" s="22"/>
      <c r="L172" s="23"/>
      <c r="M172" s="3"/>
    </row>
    <row r="173" spans="9:12" ht="12.75">
      <c r="I173" s="22"/>
      <c r="J173" s="22"/>
      <c r="K173" s="22"/>
      <c r="L173" s="21"/>
    </row>
    <row r="174" spans="9:12" ht="12.75">
      <c r="I174" s="22"/>
      <c r="J174" s="22"/>
      <c r="K174" s="22"/>
      <c r="L174" s="23"/>
    </row>
    <row r="175" spans="9:12" ht="12.75">
      <c r="I175" s="22"/>
      <c r="J175" s="22"/>
      <c r="K175" s="22"/>
      <c r="L175" s="23"/>
    </row>
    <row r="176" spans="9:12" ht="12.75">
      <c r="I176" s="22"/>
      <c r="J176" s="22"/>
      <c r="K176" s="22"/>
      <c r="L176" s="23"/>
    </row>
    <row r="177" spans="8:12" ht="12.75">
      <c r="H177" s="21"/>
      <c r="I177" s="22"/>
      <c r="J177" s="22"/>
      <c r="K177" s="22"/>
      <c r="L177" s="23"/>
    </row>
    <row r="178" spans="9:12" ht="12.75">
      <c r="I178" s="22"/>
      <c r="J178" s="22"/>
      <c r="K178" s="22"/>
      <c r="L178" s="23"/>
    </row>
    <row r="179" spans="9:13" ht="12.75">
      <c r="I179" s="22"/>
      <c r="J179" s="22"/>
      <c r="K179" s="22"/>
      <c r="L179" s="23"/>
      <c r="M179" s="3"/>
    </row>
    <row r="180" spans="9:12" ht="12.75">
      <c r="I180" s="22"/>
      <c r="J180" s="22"/>
      <c r="K180" s="22"/>
      <c r="L180" s="23"/>
    </row>
    <row r="181" spans="7:12" ht="12.75">
      <c r="G181" s="20"/>
      <c r="H181" s="40"/>
      <c r="I181" s="22"/>
      <c r="J181" s="22"/>
      <c r="K181" s="22"/>
      <c r="L181" s="23"/>
    </row>
    <row r="182" spans="4:12" ht="12.75">
      <c r="D182" s="45"/>
      <c r="G182" s="20"/>
      <c r="H182" s="21"/>
      <c r="I182" s="22"/>
      <c r="J182" s="22"/>
      <c r="K182" s="22"/>
      <c r="L182" s="23"/>
    </row>
    <row r="183" spans="9:12" ht="12.75">
      <c r="I183" s="22"/>
      <c r="J183" s="22"/>
      <c r="K183" s="22"/>
      <c r="L183" s="23"/>
    </row>
    <row r="184" spans="7:12" ht="12.75">
      <c r="G184" s="20"/>
      <c r="I184" s="22"/>
      <c r="J184" s="22"/>
      <c r="K184" s="22"/>
      <c r="L184" s="23"/>
    </row>
    <row r="185" spans="9:12" ht="12.75">
      <c r="I185" s="22"/>
      <c r="J185" s="22"/>
      <c r="K185" s="22"/>
      <c r="L185" s="23"/>
    </row>
    <row r="186" spans="9:12" ht="12.75">
      <c r="I186" s="22"/>
      <c r="J186" s="22"/>
      <c r="K186" s="22"/>
      <c r="L186" s="23"/>
    </row>
    <row r="187" spans="9:12" ht="12.75">
      <c r="I187" s="22"/>
      <c r="J187" s="22"/>
      <c r="K187" s="22"/>
      <c r="L187" s="23"/>
    </row>
    <row r="188" spans="8:12" ht="12.75">
      <c r="H188" s="21"/>
      <c r="I188" s="22"/>
      <c r="J188" s="22"/>
      <c r="K188" s="22"/>
      <c r="L188" s="23"/>
    </row>
    <row r="189" spans="8:12" ht="12.75">
      <c r="H189" s="21"/>
      <c r="L189" s="23"/>
    </row>
    <row r="190" ht="12.75">
      <c r="L190" s="23"/>
    </row>
    <row r="191" spans="8:12" ht="12.75">
      <c r="H191" s="21"/>
      <c r="L191" s="23"/>
    </row>
    <row r="192" spans="7:12" ht="12.75">
      <c r="G192" s="20"/>
      <c r="L192" s="23"/>
    </row>
    <row r="193" spans="8:12" ht="12.75">
      <c r="H193" s="21"/>
      <c r="L193" s="23"/>
    </row>
    <row r="194" spans="7:12" ht="12.75">
      <c r="G194" s="20"/>
      <c r="H194" s="21"/>
      <c r="L194" s="23"/>
    </row>
    <row r="195" spans="1:12" ht="12.75">
      <c r="A195" s="17"/>
      <c r="L195" s="23"/>
    </row>
    <row r="196" spans="7:12" ht="12.75">
      <c r="G196" s="20"/>
      <c r="L196" s="23"/>
    </row>
    <row r="197" spans="7:12" ht="12.75">
      <c r="G197" s="20"/>
      <c r="H197" s="21"/>
      <c r="L197" s="23"/>
    </row>
    <row r="198" ht="12.75">
      <c r="L198" s="23"/>
    </row>
    <row r="202" spans="1:12" ht="18">
      <c r="A202" s="18"/>
      <c r="E202" s="26"/>
      <c r="H202" s="21"/>
      <c r="L202" s="23"/>
    </row>
    <row r="203" spans="1:12" ht="12.75">
      <c r="A203" s="29"/>
      <c r="D203" s="20"/>
      <c r="G203" s="20"/>
      <c r="H203" s="21"/>
      <c r="L203" s="23"/>
    </row>
    <row r="204" spans="4:12" ht="12.75">
      <c r="D204" s="20"/>
      <c r="G204" s="20"/>
      <c r="H204" s="21"/>
      <c r="L204" s="23"/>
    </row>
    <row r="205" spans="7:12" ht="12.75">
      <c r="G205" s="20"/>
      <c r="H205" s="21"/>
      <c r="L205" s="23"/>
    </row>
    <row r="206" spans="8:12" ht="12.75">
      <c r="H206" s="21"/>
      <c r="L206" s="23"/>
    </row>
    <row r="209" ht="12.75" hidden="1"/>
    <row r="210" ht="12.75" hidden="1"/>
    <row r="211" ht="12.75" hidden="1"/>
    <row r="212" ht="12.75" hidden="1"/>
    <row r="215" spans="8:12" ht="12.75">
      <c r="H215" s="21"/>
      <c r="L215" s="23"/>
    </row>
    <row r="217" spans="1:13" ht="12.75">
      <c r="A217" s="55"/>
      <c r="M217" s="23"/>
    </row>
    <row r="218" spans="1:13" ht="18">
      <c r="A218" s="18"/>
      <c r="E218" s="26"/>
      <c r="M218" s="23"/>
    </row>
    <row r="219" spans="1:12" ht="12.75">
      <c r="A219" s="29"/>
      <c r="G219" s="20"/>
      <c r="H219" s="21"/>
      <c r="L219" s="23"/>
    </row>
    <row r="220" spans="7:12" ht="12.75">
      <c r="G220" s="20"/>
      <c r="L220" s="23"/>
    </row>
    <row r="221" spans="1:12" ht="12.75">
      <c r="A221" s="32"/>
      <c r="H221" s="21"/>
      <c r="L221" s="23"/>
    </row>
    <row r="222" spans="1:12" ht="12.75">
      <c r="A222" s="32"/>
      <c r="F222" s="55"/>
      <c r="L222" s="23"/>
    </row>
    <row r="223" spans="7:12" ht="12.75">
      <c r="G223" s="20"/>
      <c r="H223" s="21"/>
      <c r="L223" s="23"/>
    </row>
    <row r="224" ht="12.75">
      <c r="L224" s="23"/>
    </row>
    <row r="225" ht="12.75">
      <c r="L225" s="23"/>
    </row>
    <row r="226" spans="7:12" ht="12.75">
      <c r="G226" s="20"/>
      <c r="H226" s="21"/>
      <c r="L226" s="23"/>
    </row>
    <row r="227" spans="7:12" ht="12.75">
      <c r="G227" s="20"/>
      <c r="L227" s="23"/>
    </row>
    <row r="228" ht="12.75">
      <c r="L228" s="23"/>
    </row>
    <row r="229" ht="12.75">
      <c r="L229" s="23"/>
    </row>
    <row r="230" ht="12.75">
      <c r="L230" s="23"/>
    </row>
    <row r="231" ht="12.75">
      <c r="L231" s="23"/>
    </row>
    <row r="232" ht="12.75">
      <c r="L232" s="23"/>
    </row>
    <row r="233" spans="7:12" ht="12.75">
      <c r="G233" s="20"/>
      <c r="L233" s="23"/>
    </row>
    <row r="234" spans="7:12" ht="12.75">
      <c r="G234" s="20"/>
      <c r="L234" s="23"/>
    </row>
    <row r="235" ht="12.75">
      <c r="L235" s="23"/>
    </row>
    <row r="236" spans="7:12" ht="12.75">
      <c r="G236" s="20"/>
      <c r="L236" s="23"/>
    </row>
    <row r="237" ht="12.75">
      <c r="L237" s="23"/>
    </row>
    <row r="238" ht="12.75">
      <c r="L238" s="23"/>
    </row>
    <row r="239" spans="8:12" ht="12.75">
      <c r="H239" s="40"/>
      <c r="L239" s="23"/>
    </row>
    <row r="249" spans="1:12" ht="12.75">
      <c r="A249" s="32"/>
      <c r="H249" s="21"/>
      <c r="L249" s="23"/>
    </row>
  </sheetData>
  <sheetProtection/>
  <printOptions/>
  <pageMargins left="0.787401575" right="0.787401575" top="0.984251969" bottom="0.984251969" header="0.4921259845" footer="0.4921259845"/>
  <pageSetup orientation="landscape" paperSize="9" scale="95" r:id="rId1"/>
  <rowBreaks count="2" manualBreakCount="2">
    <brk id="17" max="13" man="1"/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13.7109375" style="0" customWidth="1"/>
    <col min="4" max="4" width="10.140625" style="0" customWidth="1"/>
    <col min="5" max="5" width="26.00390625" style="0" customWidth="1"/>
    <col min="6" max="6" width="19.421875" style="0" customWidth="1"/>
    <col min="7" max="7" width="6.8515625" style="0" customWidth="1"/>
    <col min="8" max="8" width="7.28125" style="3" customWidth="1"/>
    <col min="9" max="9" width="4.140625" style="3" customWidth="1"/>
    <col min="10" max="10" width="4.57421875" style="3" customWidth="1"/>
    <col min="11" max="11" width="4.140625" style="3" customWidth="1"/>
    <col min="12" max="12" width="7.140625" style="0" customWidth="1"/>
  </cols>
  <sheetData>
    <row r="1" ht="20.25">
      <c r="A1" s="11" t="s">
        <v>127</v>
      </c>
    </row>
    <row r="2" ht="20.25">
      <c r="A2" s="11"/>
    </row>
    <row r="3" spans="1:12" ht="20.25">
      <c r="A3" s="11"/>
      <c r="E3" s="47" t="s">
        <v>128</v>
      </c>
      <c r="H3" s="13"/>
      <c r="I3" s="13"/>
      <c r="J3" s="13"/>
      <c r="K3" s="14"/>
      <c r="L3" s="12"/>
    </row>
    <row r="4" spans="1:12" ht="18">
      <c r="A4" s="18" t="s">
        <v>75</v>
      </c>
      <c r="D4" s="12" t="s">
        <v>42</v>
      </c>
      <c r="E4" s="12" t="s">
        <v>31</v>
      </c>
      <c r="F4" s="12" t="s">
        <v>43</v>
      </c>
      <c r="G4" s="19" t="s">
        <v>44</v>
      </c>
      <c r="H4" s="57" t="s">
        <v>45</v>
      </c>
      <c r="I4" s="57" t="s">
        <v>16</v>
      </c>
      <c r="J4" s="57" t="s">
        <v>17</v>
      </c>
      <c r="K4" s="57" t="s">
        <v>18</v>
      </c>
      <c r="L4" s="89" t="s">
        <v>33</v>
      </c>
    </row>
    <row r="5" spans="1:13" ht="12.75" customHeight="1">
      <c r="A5" s="86" t="s">
        <v>16</v>
      </c>
      <c r="B5" s="33" t="s">
        <v>194</v>
      </c>
      <c r="C5" s="33" t="s">
        <v>39</v>
      </c>
      <c r="D5" s="3" t="s">
        <v>195</v>
      </c>
      <c r="E5" s="33" t="s">
        <v>37</v>
      </c>
      <c r="F5" s="33" t="s">
        <v>197</v>
      </c>
      <c r="G5" s="60">
        <v>0.06597222222222222</v>
      </c>
      <c r="H5" s="3">
        <v>92.67</v>
      </c>
      <c r="I5" s="261">
        <v>95</v>
      </c>
      <c r="J5" s="22">
        <v>100</v>
      </c>
      <c r="K5" s="22">
        <v>100</v>
      </c>
      <c r="L5" s="271">
        <v>192.67</v>
      </c>
      <c r="M5" s="42"/>
    </row>
    <row r="6" spans="1:13" ht="12.75" customHeight="1">
      <c r="A6" s="27" t="s">
        <v>17</v>
      </c>
      <c r="B6" s="15" t="s">
        <v>34</v>
      </c>
      <c r="C6" s="15" t="s">
        <v>35</v>
      </c>
      <c r="D6" s="16" t="s">
        <v>36</v>
      </c>
      <c r="E6" t="s">
        <v>37</v>
      </c>
      <c r="F6" t="s">
        <v>196</v>
      </c>
      <c r="G6" s="43" t="s">
        <v>76</v>
      </c>
      <c r="H6" s="77">
        <v>92.33</v>
      </c>
      <c r="I6" s="22">
        <v>100</v>
      </c>
      <c r="J6" s="22">
        <v>100</v>
      </c>
      <c r="K6" s="261">
        <v>69</v>
      </c>
      <c r="L6" s="259">
        <v>192.33</v>
      </c>
      <c r="M6" s="42"/>
    </row>
    <row r="7" spans="1:13" ht="12.75">
      <c r="A7" s="27" t="s">
        <v>18</v>
      </c>
      <c r="B7" s="48" t="s">
        <v>190</v>
      </c>
      <c r="C7" s="48" t="s">
        <v>191</v>
      </c>
      <c r="D7" s="82" t="s">
        <v>192</v>
      </c>
      <c r="E7" s="48" t="s">
        <v>37</v>
      </c>
      <c r="F7" s="270" t="s">
        <v>193</v>
      </c>
      <c r="G7" s="114" t="s">
        <v>169</v>
      </c>
      <c r="H7" s="113">
        <v>87.33</v>
      </c>
      <c r="I7" s="97">
        <v>94</v>
      </c>
      <c r="J7" s="97">
        <v>100</v>
      </c>
      <c r="K7" s="279">
        <v>88</v>
      </c>
      <c r="L7" s="259">
        <v>184.33</v>
      </c>
      <c r="M7" s="42"/>
    </row>
    <row r="8" spans="1:13" ht="12" customHeight="1">
      <c r="A8" s="272"/>
      <c r="M8" s="42"/>
    </row>
    <row r="9" spans="1:13" ht="12" customHeight="1">
      <c r="A9" s="272"/>
      <c r="M9" s="42"/>
    </row>
    <row r="10" spans="1:12" ht="12.75">
      <c r="A10" s="27"/>
      <c r="H10" s="22"/>
      <c r="I10" s="22"/>
      <c r="J10" s="22"/>
      <c r="K10" s="22"/>
      <c r="L10" s="56"/>
    </row>
    <row r="11" spans="1:12" ht="12.75">
      <c r="A11" s="27"/>
      <c r="D11" s="58"/>
      <c r="G11" s="60"/>
      <c r="H11" s="77"/>
      <c r="I11" s="22"/>
      <c r="J11" s="22"/>
      <c r="K11" s="22"/>
      <c r="L11" s="56"/>
    </row>
    <row r="12" spans="1:12" ht="12.75">
      <c r="A12" s="26"/>
      <c r="E12" s="47" t="s">
        <v>128</v>
      </c>
      <c r="G12" s="20"/>
      <c r="H12" s="77"/>
      <c r="I12" s="22"/>
      <c r="J12" s="22"/>
      <c r="K12" s="22"/>
      <c r="L12" s="56"/>
    </row>
    <row r="13" spans="1:12" ht="18">
      <c r="A13" s="18" t="s">
        <v>74</v>
      </c>
      <c r="D13" s="12" t="s">
        <v>42</v>
      </c>
      <c r="E13" s="12" t="s">
        <v>31</v>
      </c>
      <c r="F13" s="12" t="s">
        <v>43</v>
      </c>
      <c r="G13" s="19" t="s">
        <v>44</v>
      </c>
      <c r="H13" s="57" t="s">
        <v>45</v>
      </c>
      <c r="I13" s="57" t="s">
        <v>16</v>
      </c>
      <c r="J13" s="57" t="s">
        <v>17</v>
      </c>
      <c r="K13" s="57" t="s">
        <v>18</v>
      </c>
      <c r="L13" s="89" t="s">
        <v>33</v>
      </c>
    </row>
    <row r="14" spans="1:12" ht="15.75">
      <c r="A14" s="87" t="s">
        <v>16</v>
      </c>
      <c r="B14" s="33" t="s">
        <v>73</v>
      </c>
      <c r="C14" s="33" t="s">
        <v>47</v>
      </c>
      <c r="D14" s="3" t="s">
        <v>70</v>
      </c>
      <c r="E14" s="33" t="s">
        <v>99</v>
      </c>
      <c r="F14" s="33" t="s">
        <v>201</v>
      </c>
      <c r="G14" s="43" t="s">
        <v>71</v>
      </c>
      <c r="H14" s="77">
        <v>95.33</v>
      </c>
      <c r="I14" s="261">
        <v>92</v>
      </c>
      <c r="J14" s="22">
        <v>95</v>
      </c>
      <c r="K14" s="22">
        <v>94</v>
      </c>
      <c r="L14" s="90">
        <v>189.33</v>
      </c>
    </row>
    <row r="15" spans="1:12" ht="12.75">
      <c r="A15" s="27" t="s">
        <v>17</v>
      </c>
      <c r="B15" t="s">
        <v>198</v>
      </c>
      <c r="C15" t="s">
        <v>199</v>
      </c>
      <c r="D15" s="3" t="s">
        <v>200</v>
      </c>
      <c r="E15" t="s">
        <v>37</v>
      </c>
      <c r="F15" t="s">
        <v>202</v>
      </c>
      <c r="G15" s="43" t="s">
        <v>46</v>
      </c>
      <c r="H15" s="77">
        <v>88.67</v>
      </c>
      <c r="I15" s="261">
        <v>94</v>
      </c>
      <c r="J15" s="22">
        <v>100</v>
      </c>
      <c r="K15" s="22">
        <v>98</v>
      </c>
      <c r="L15" s="259">
        <v>187.67</v>
      </c>
    </row>
    <row r="16" spans="1:12" ht="12.75">
      <c r="A16" s="27" t="s">
        <v>18</v>
      </c>
      <c r="B16" s="71" t="s">
        <v>102</v>
      </c>
      <c r="C16" s="71" t="s">
        <v>103</v>
      </c>
      <c r="D16" s="3" t="s">
        <v>205</v>
      </c>
      <c r="E16" s="71" t="s">
        <v>204</v>
      </c>
      <c r="F16" s="103" t="s">
        <v>206</v>
      </c>
      <c r="G16" s="92" t="s">
        <v>23</v>
      </c>
      <c r="H16" s="77">
        <v>87.67</v>
      </c>
      <c r="I16" s="22">
        <v>100</v>
      </c>
      <c r="J16" s="22">
        <v>100</v>
      </c>
      <c r="K16" s="261">
        <v>92</v>
      </c>
      <c r="L16" s="259">
        <v>187.67</v>
      </c>
    </row>
    <row r="17" spans="1:12" ht="12.75">
      <c r="A17" s="27" t="s">
        <v>32</v>
      </c>
      <c r="B17" t="s">
        <v>78</v>
      </c>
      <c r="C17" t="s">
        <v>35</v>
      </c>
      <c r="D17" s="3" t="s">
        <v>79</v>
      </c>
      <c r="E17" t="s">
        <v>37</v>
      </c>
      <c r="F17" t="s">
        <v>203</v>
      </c>
      <c r="G17" s="43" t="s">
        <v>80</v>
      </c>
      <c r="H17" s="77">
        <v>88</v>
      </c>
      <c r="I17" s="261">
        <v>92</v>
      </c>
      <c r="J17" s="22">
        <v>98</v>
      </c>
      <c r="K17" s="22">
        <v>98</v>
      </c>
      <c r="L17" s="260">
        <v>186</v>
      </c>
    </row>
    <row r="18" spans="1:12" ht="12.75">
      <c r="A18" s="27" t="s">
        <v>38</v>
      </c>
      <c r="B18" t="s">
        <v>213</v>
      </c>
      <c r="C18" t="s">
        <v>51</v>
      </c>
      <c r="D18" s="68" t="s">
        <v>277</v>
      </c>
      <c r="E18" t="s">
        <v>37</v>
      </c>
      <c r="F18" s="98" t="s">
        <v>299</v>
      </c>
      <c r="G18" s="60">
        <v>0.05</v>
      </c>
      <c r="H18" s="3">
        <v>86.33</v>
      </c>
      <c r="I18" s="3">
        <v>40</v>
      </c>
      <c r="J18" s="261">
        <v>0</v>
      </c>
      <c r="K18" s="3">
        <v>0</v>
      </c>
      <c r="L18" s="25">
        <v>106.33</v>
      </c>
    </row>
    <row r="19" spans="1:12" ht="12.75">
      <c r="A19" s="27"/>
      <c r="G19" s="43"/>
      <c r="H19" s="77"/>
      <c r="I19" s="22"/>
      <c r="J19" s="22"/>
      <c r="K19" s="22"/>
      <c r="L19" s="90"/>
    </row>
    <row r="20" spans="1:12" ht="12.75">
      <c r="A20" s="27"/>
      <c r="H20" s="22"/>
      <c r="I20" s="22"/>
      <c r="J20" s="22"/>
      <c r="K20" s="22"/>
      <c r="L20" s="56"/>
    </row>
    <row r="21" spans="7:12" ht="12" customHeight="1">
      <c r="G21" s="34"/>
      <c r="H21" s="77"/>
      <c r="I21" s="22"/>
      <c r="J21" s="22"/>
      <c r="K21" s="22"/>
      <c r="L21" s="56"/>
    </row>
    <row r="22" spans="5:12" ht="14.25" customHeight="1">
      <c r="E22" s="47" t="s">
        <v>128</v>
      </c>
      <c r="H22" s="77"/>
      <c r="I22" s="22"/>
      <c r="J22" s="22"/>
      <c r="K22" s="22"/>
      <c r="L22" s="56"/>
    </row>
    <row r="23" spans="1:12" ht="19.5" customHeight="1">
      <c r="A23" s="18" t="s">
        <v>50</v>
      </c>
      <c r="D23" s="12" t="s">
        <v>42</v>
      </c>
      <c r="E23" s="12" t="s">
        <v>31</v>
      </c>
      <c r="F23" s="12" t="s">
        <v>43</v>
      </c>
      <c r="G23" s="19" t="s">
        <v>44</v>
      </c>
      <c r="H23" s="57" t="s">
        <v>45</v>
      </c>
      <c r="I23" s="57" t="s">
        <v>16</v>
      </c>
      <c r="J23" s="57" t="s">
        <v>17</v>
      </c>
      <c r="K23" s="57" t="s">
        <v>18</v>
      </c>
      <c r="L23" s="89" t="s">
        <v>33</v>
      </c>
    </row>
    <row r="24" spans="1:13" ht="15.75">
      <c r="A24" s="87" t="s">
        <v>16</v>
      </c>
      <c r="B24" s="277" t="s">
        <v>34</v>
      </c>
      <c r="C24" s="277" t="s">
        <v>35</v>
      </c>
      <c r="D24" s="16" t="s">
        <v>36</v>
      </c>
      <c r="E24" s="29" t="s">
        <v>37</v>
      </c>
      <c r="F24" s="29" t="s">
        <v>58</v>
      </c>
      <c r="G24" s="43" t="s">
        <v>23</v>
      </c>
      <c r="H24" s="77"/>
      <c r="I24" s="261">
        <v>100</v>
      </c>
      <c r="J24" s="22">
        <v>100</v>
      </c>
      <c r="K24" s="22">
        <v>100</v>
      </c>
      <c r="L24" s="278">
        <v>100</v>
      </c>
      <c r="M24" t="s">
        <v>8</v>
      </c>
    </row>
    <row r="25" spans="1:13" ht="12.75">
      <c r="A25" s="3" t="s">
        <v>17</v>
      </c>
      <c r="B25" s="270" t="s">
        <v>102</v>
      </c>
      <c r="C25" s="270" t="s">
        <v>51</v>
      </c>
      <c r="D25" s="102" t="s">
        <v>224</v>
      </c>
      <c r="E25" s="270" t="s">
        <v>204</v>
      </c>
      <c r="F25" s="103" t="s">
        <v>72</v>
      </c>
      <c r="G25" s="43"/>
      <c r="I25" s="261">
        <v>100</v>
      </c>
      <c r="J25" s="22">
        <v>100</v>
      </c>
      <c r="K25" s="22">
        <v>100</v>
      </c>
      <c r="L25" s="77">
        <v>100</v>
      </c>
      <c r="M25" t="s">
        <v>8</v>
      </c>
    </row>
    <row r="26" spans="1:12" ht="12.75">
      <c r="A26" s="3" t="s">
        <v>18</v>
      </c>
      <c r="B26" t="s">
        <v>92</v>
      </c>
      <c r="C26" t="s">
        <v>93</v>
      </c>
      <c r="D26" s="3" t="s">
        <v>292</v>
      </c>
      <c r="E26" s="71" t="s">
        <v>204</v>
      </c>
      <c r="F26" s="71" t="s">
        <v>293</v>
      </c>
      <c r="I26" s="3">
        <v>100</v>
      </c>
      <c r="J26" s="261">
        <v>98</v>
      </c>
      <c r="K26" s="3">
        <v>100</v>
      </c>
      <c r="L26" s="77">
        <v>100</v>
      </c>
    </row>
    <row r="27" spans="1:12" ht="12.75">
      <c r="A27" s="3" t="s">
        <v>32</v>
      </c>
      <c r="B27" t="s">
        <v>226</v>
      </c>
      <c r="C27" t="s">
        <v>227</v>
      </c>
      <c r="D27" s="3" t="s">
        <v>233</v>
      </c>
      <c r="E27" s="48" t="s">
        <v>37</v>
      </c>
      <c r="F27" t="s">
        <v>234</v>
      </c>
      <c r="G27" s="60">
        <v>0.05902777777777778</v>
      </c>
      <c r="I27" s="261">
        <v>94</v>
      </c>
      <c r="J27" s="22">
        <v>98</v>
      </c>
      <c r="K27" s="22">
        <v>100</v>
      </c>
      <c r="L27" s="280">
        <v>99</v>
      </c>
    </row>
    <row r="28" spans="1:12" ht="12.75">
      <c r="A28" s="3" t="s">
        <v>38</v>
      </c>
      <c r="B28" t="s">
        <v>290</v>
      </c>
      <c r="C28" t="s">
        <v>246</v>
      </c>
      <c r="D28" s="3" t="s">
        <v>291</v>
      </c>
      <c r="E28" s="71" t="s">
        <v>204</v>
      </c>
      <c r="F28" s="71" t="s">
        <v>72</v>
      </c>
      <c r="I28" s="261">
        <v>94</v>
      </c>
      <c r="J28" s="3">
        <v>100</v>
      </c>
      <c r="K28" s="3">
        <v>95</v>
      </c>
      <c r="L28" s="280">
        <v>97.5</v>
      </c>
    </row>
    <row r="29" spans="1:12" ht="12.75">
      <c r="A29" s="3" t="s">
        <v>40</v>
      </c>
      <c r="B29" t="s">
        <v>194</v>
      </c>
      <c r="C29" t="s">
        <v>39</v>
      </c>
      <c r="D29" s="3" t="s">
        <v>195</v>
      </c>
      <c r="E29" t="s">
        <v>37</v>
      </c>
      <c r="F29" s="107" t="s">
        <v>95</v>
      </c>
      <c r="G29" s="78" t="s">
        <v>52</v>
      </c>
      <c r="H29" s="22"/>
      <c r="I29" s="22">
        <v>100</v>
      </c>
      <c r="J29" s="22">
        <v>95</v>
      </c>
      <c r="K29" s="261">
        <v>77</v>
      </c>
      <c r="L29" s="280">
        <v>97.5</v>
      </c>
    </row>
    <row r="30" spans="1:12" ht="12.75">
      <c r="A30" s="3" t="s">
        <v>53</v>
      </c>
      <c r="B30" s="48" t="s">
        <v>190</v>
      </c>
      <c r="C30" s="48" t="s">
        <v>191</v>
      </c>
      <c r="D30" s="82" t="s">
        <v>192</v>
      </c>
      <c r="E30" s="48" t="s">
        <v>37</v>
      </c>
      <c r="F30" t="s">
        <v>238</v>
      </c>
      <c r="G30" s="43" t="s">
        <v>23</v>
      </c>
      <c r="H30" s="22"/>
      <c r="I30" s="22">
        <v>94</v>
      </c>
      <c r="J30" s="261">
        <v>94</v>
      </c>
      <c r="K30" s="22">
        <v>100</v>
      </c>
      <c r="L30" s="280">
        <v>97</v>
      </c>
    </row>
    <row r="31" spans="1:12" ht="12.75">
      <c r="A31" s="3" t="s">
        <v>54</v>
      </c>
      <c r="B31" s="38" t="s">
        <v>231</v>
      </c>
      <c r="C31" s="38" t="s">
        <v>232</v>
      </c>
      <c r="D31" s="73" t="s">
        <v>236</v>
      </c>
      <c r="E31" s="48" t="s">
        <v>37</v>
      </c>
      <c r="F31" s="59" t="s">
        <v>98</v>
      </c>
      <c r="G31" s="92" t="s">
        <v>97</v>
      </c>
      <c r="H31" s="77"/>
      <c r="I31" s="261">
        <v>88</v>
      </c>
      <c r="J31" s="22">
        <v>89</v>
      </c>
      <c r="K31" s="22">
        <v>92</v>
      </c>
      <c r="L31" s="280">
        <v>90.5</v>
      </c>
    </row>
    <row r="32" spans="1:12" ht="12.75">
      <c r="A32" s="3"/>
      <c r="B32" s="36"/>
      <c r="C32" s="36"/>
      <c r="D32" s="73"/>
      <c r="E32" s="48"/>
      <c r="G32" s="43"/>
      <c r="I32" s="22"/>
      <c r="J32" s="22"/>
      <c r="K32" s="22"/>
      <c r="L32" s="77"/>
    </row>
    <row r="33" spans="1:12" ht="12.75">
      <c r="A33" s="22"/>
      <c r="B33" s="36"/>
      <c r="C33" s="36"/>
      <c r="D33" s="73"/>
      <c r="E33" s="116"/>
      <c r="F33" s="36"/>
      <c r="G33" s="92"/>
      <c r="H33" s="77"/>
      <c r="I33" s="22"/>
      <c r="J33" s="22"/>
      <c r="K33" s="22"/>
      <c r="L33" s="90"/>
    </row>
    <row r="34" ht="12.75">
      <c r="A34" s="22"/>
    </row>
    <row r="35" ht="12.75">
      <c r="L35" s="56"/>
    </row>
    <row r="36" spans="5:12" ht="12.75">
      <c r="E36" s="47" t="s">
        <v>128</v>
      </c>
      <c r="H36" s="22"/>
      <c r="I36" s="22"/>
      <c r="J36" s="22"/>
      <c r="K36" s="22"/>
      <c r="L36" s="42"/>
    </row>
    <row r="37" spans="1:12" ht="18">
      <c r="A37" s="18" t="s">
        <v>63</v>
      </c>
      <c r="D37" s="12" t="s">
        <v>42</v>
      </c>
      <c r="E37" s="12" t="s">
        <v>31</v>
      </c>
      <c r="F37" s="12" t="s">
        <v>43</v>
      </c>
      <c r="G37" s="19" t="s">
        <v>44</v>
      </c>
      <c r="H37" s="57" t="s">
        <v>45</v>
      </c>
      <c r="I37" s="57" t="s">
        <v>16</v>
      </c>
      <c r="J37" s="57" t="s">
        <v>17</v>
      </c>
      <c r="K37" s="57" t="s">
        <v>18</v>
      </c>
      <c r="L37" s="89" t="s">
        <v>33</v>
      </c>
    </row>
    <row r="38" spans="1:12" ht="15.75">
      <c r="A38" s="87" t="s">
        <v>16</v>
      </c>
      <c r="B38" s="33" t="s">
        <v>239</v>
      </c>
      <c r="C38" s="33" t="s">
        <v>240</v>
      </c>
      <c r="D38" s="265" t="s">
        <v>266</v>
      </c>
      <c r="E38" s="33" t="s">
        <v>210</v>
      </c>
      <c r="F38" s="33" t="s">
        <v>250</v>
      </c>
      <c r="I38" s="261">
        <v>100</v>
      </c>
      <c r="J38" s="22">
        <v>100</v>
      </c>
      <c r="K38" s="22">
        <v>100</v>
      </c>
      <c r="L38" s="276">
        <v>100</v>
      </c>
    </row>
    <row r="39" spans="1:13" ht="12.75">
      <c r="A39" s="3" t="s">
        <v>17</v>
      </c>
      <c r="B39" s="270" t="s">
        <v>104</v>
      </c>
      <c r="C39" s="273" t="s">
        <v>283</v>
      </c>
      <c r="D39" s="274" t="s">
        <v>105</v>
      </c>
      <c r="E39" s="96" t="s">
        <v>94</v>
      </c>
      <c r="F39" s="98" t="s">
        <v>106</v>
      </c>
      <c r="G39" s="20"/>
      <c r="H39" s="22"/>
      <c r="I39" s="22">
        <v>100</v>
      </c>
      <c r="J39" s="261">
        <v>98</v>
      </c>
      <c r="K39" s="22">
        <v>100</v>
      </c>
      <c r="L39" s="259">
        <v>100</v>
      </c>
      <c r="M39" t="s">
        <v>8</v>
      </c>
    </row>
    <row r="40" spans="1:13" ht="12.75">
      <c r="A40" s="3" t="s">
        <v>18</v>
      </c>
      <c r="B40" s="107" t="s">
        <v>88</v>
      </c>
      <c r="C40" s="96" t="s">
        <v>89</v>
      </c>
      <c r="D40" s="263" t="s">
        <v>90</v>
      </c>
      <c r="E40" s="96" t="s">
        <v>94</v>
      </c>
      <c r="F40" s="95" t="s">
        <v>91</v>
      </c>
      <c r="I40" s="261">
        <v>98</v>
      </c>
      <c r="J40" s="22">
        <v>100</v>
      </c>
      <c r="K40" s="22">
        <v>100</v>
      </c>
      <c r="L40" s="259">
        <v>100</v>
      </c>
      <c r="M40" t="s">
        <v>8</v>
      </c>
    </row>
    <row r="41" spans="1:12" ht="12.75">
      <c r="A41" s="3" t="s">
        <v>32</v>
      </c>
      <c r="B41" t="s">
        <v>88</v>
      </c>
      <c r="C41" t="s">
        <v>113</v>
      </c>
      <c r="D41" s="265" t="s">
        <v>264</v>
      </c>
      <c r="E41" s="37" t="s">
        <v>94</v>
      </c>
      <c r="F41" s="80" t="s">
        <v>259</v>
      </c>
      <c r="G41" s="43"/>
      <c r="H41" s="22"/>
      <c r="I41" s="261">
        <v>92</v>
      </c>
      <c r="J41" s="22">
        <v>100</v>
      </c>
      <c r="K41" s="22">
        <v>100</v>
      </c>
      <c r="L41" s="259">
        <v>100</v>
      </c>
    </row>
    <row r="42" spans="1:12" ht="12.75">
      <c r="A42" s="3" t="s">
        <v>38</v>
      </c>
      <c r="B42" s="98" t="s">
        <v>247</v>
      </c>
      <c r="C42" s="98" t="s">
        <v>248</v>
      </c>
      <c r="D42" s="265" t="s">
        <v>265</v>
      </c>
      <c r="E42" t="s">
        <v>210</v>
      </c>
      <c r="F42" s="98" t="s">
        <v>260</v>
      </c>
      <c r="G42" s="264"/>
      <c r="H42" s="97"/>
      <c r="I42" s="261">
        <v>88</v>
      </c>
      <c r="J42" s="22">
        <v>100</v>
      </c>
      <c r="K42" s="22">
        <v>100</v>
      </c>
      <c r="L42" s="259">
        <v>100</v>
      </c>
    </row>
    <row r="43" spans="1:12" ht="12.75">
      <c r="A43" s="3" t="s">
        <v>40</v>
      </c>
      <c r="B43" s="15" t="s">
        <v>60</v>
      </c>
      <c r="C43" s="15" t="s">
        <v>35</v>
      </c>
      <c r="D43" s="66" t="s">
        <v>61</v>
      </c>
      <c r="E43" s="37" t="s">
        <v>94</v>
      </c>
      <c r="F43" s="7" t="s">
        <v>96</v>
      </c>
      <c r="G43" s="43"/>
      <c r="H43" s="22"/>
      <c r="I43" s="22">
        <v>100</v>
      </c>
      <c r="J43" s="22">
        <v>100</v>
      </c>
      <c r="K43" s="261">
        <v>62</v>
      </c>
      <c r="L43" s="259">
        <v>100</v>
      </c>
    </row>
    <row r="44" spans="1:12" ht="12.75">
      <c r="A44" s="3" t="s">
        <v>53</v>
      </c>
      <c r="B44" t="s">
        <v>239</v>
      </c>
      <c r="C44" t="s">
        <v>49</v>
      </c>
      <c r="D44" s="265" t="s">
        <v>263</v>
      </c>
      <c r="E44" t="s">
        <v>210</v>
      </c>
      <c r="F44" s="59" t="s">
        <v>251</v>
      </c>
      <c r="H44" s="22"/>
      <c r="I44" s="22">
        <v>100</v>
      </c>
      <c r="J44" s="261">
        <v>94</v>
      </c>
      <c r="K44" s="22">
        <v>98</v>
      </c>
      <c r="L44" s="259">
        <v>99</v>
      </c>
    </row>
    <row r="45" spans="1:13" ht="12.75">
      <c r="A45" s="3" t="s">
        <v>54</v>
      </c>
      <c r="B45" t="s">
        <v>290</v>
      </c>
      <c r="C45" t="s">
        <v>294</v>
      </c>
      <c r="D45" s="275" t="s">
        <v>295</v>
      </c>
      <c r="E45" s="71" t="s">
        <v>204</v>
      </c>
      <c r="F45" s="71" t="s">
        <v>296</v>
      </c>
      <c r="G45" s="67"/>
      <c r="H45" s="22"/>
      <c r="I45" s="261">
        <v>88</v>
      </c>
      <c r="J45" s="22">
        <v>98</v>
      </c>
      <c r="K45" s="22">
        <v>98</v>
      </c>
      <c r="L45" s="259">
        <v>98</v>
      </c>
      <c r="M45" s="41"/>
    </row>
    <row r="46" spans="1:13" ht="12.75">
      <c r="A46" s="3" t="s">
        <v>66</v>
      </c>
      <c r="B46" t="s">
        <v>92</v>
      </c>
      <c r="C46" t="s">
        <v>107</v>
      </c>
      <c r="D46" s="65" t="s">
        <v>298</v>
      </c>
      <c r="E46" s="71" t="s">
        <v>204</v>
      </c>
      <c r="F46" s="71" t="s">
        <v>297</v>
      </c>
      <c r="H46" s="22"/>
      <c r="I46" s="22">
        <v>98</v>
      </c>
      <c r="J46" s="22">
        <v>98</v>
      </c>
      <c r="K46" s="261">
        <v>78</v>
      </c>
      <c r="L46" s="259">
        <v>98</v>
      </c>
      <c r="M46" s="41"/>
    </row>
    <row r="47" spans="1:13" ht="12.75">
      <c r="A47" s="3" t="s">
        <v>67</v>
      </c>
      <c r="B47" s="36" t="s">
        <v>111</v>
      </c>
      <c r="C47" s="36" t="s">
        <v>109</v>
      </c>
      <c r="D47" s="73" t="s">
        <v>254</v>
      </c>
      <c r="E47" s="70" t="s">
        <v>255</v>
      </c>
      <c r="F47" s="36" t="s">
        <v>110</v>
      </c>
      <c r="I47" s="3">
        <v>94</v>
      </c>
      <c r="J47" s="261">
        <v>94</v>
      </c>
      <c r="K47" s="3">
        <v>98</v>
      </c>
      <c r="L47" s="259">
        <v>96</v>
      </c>
      <c r="M47" s="41"/>
    </row>
    <row r="48" spans="1:13" ht="12.75">
      <c r="A48" s="3" t="s">
        <v>55</v>
      </c>
      <c r="B48" t="s">
        <v>305</v>
      </c>
      <c r="C48" t="s">
        <v>41</v>
      </c>
      <c r="D48" s="65" t="s">
        <v>261</v>
      </c>
      <c r="E48" s="15" t="s">
        <v>249</v>
      </c>
      <c r="F48" s="15" t="s">
        <v>262</v>
      </c>
      <c r="G48" s="67"/>
      <c r="H48" s="22"/>
      <c r="I48" s="261">
        <v>92</v>
      </c>
      <c r="J48" s="22">
        <v>95</v>
      </c>
      <c r="K48" s="22">
        <v>94</v>
      </c>
      <c r="L48" s="260">
        <v>94.5</v>
      </c>
      <c r="M48" s="41"/>
    </row>
    <row r="49" spans="1:13" ht="12.75">
      <c r="A49" s="3"/>
      <c r="I49" s="22"/>
      <c r="J49" s="22"/>
      <c r="K49" s="22"/>
      <c r="L49" s="260"/>
      <c r="M49" s="41"/>
    </row>
    <row r="50" spans="1:13" ht="12.75">
      <c r="A50" s="3"/>
      <c r="I50" s="22"/>
      <c r="J50" s="22"/>
      <c r="K50" s="22"/>
      <c r="L50" s="260"/>
      <c r="M50" s="41"/>
    </row>
    <row r="51" spans="1:13" ht="12.75">
      <c r="A51" s="3"/>
      <c r="I51" s="22"/>
      <c r="J51" s="22"/>
      <c r="K51" s="22"/>
      <c r="L51" s="259"/>
      <c r="M51" s="41"/>
    </row>
    <row r="52" spans="8:12" ht="12.75">
      <c r="H52" s="77"/>
      <c r="I52" s="22"/>
      <c r="J52" s="22"/>
      <c r="K52" s="22"/>
      <c r="L52" s="56"/>
    </row>
    <row r="53" spans="5:12" ht="12.75">
      <c r="E53" s="47" t="s">
        <v>128</v>
      </c>
      <c r="G53" s="31"/>
      <c r="H53" s="77"/>
      <c r="I53" s="22"/>
      <c r="J53" s="22"/>
      <c r="K53" s="22"/>
      <c r="L53" s="56"/>
    </row>
    <row r="54" spans="1:12" ht="18">
      <c r="A54" s="18" t="s">
        <v>126</v>
      </c>
      <c r="D54" s="12" t="s">
        <v>42</v>
      </c>
      <c r="E54" s="12" t="s">
        <v>31</v>
      </c>
      <c r="F54" s="12" t="s">
        <v>43</v>
      </c>
      <c r="G54" s="19" t="s">
        <v>44</v>
      </c>
      <c r="H54" s="57" t="s">
        <v>45</v>
      </c>
      <c r="I54" s="57" t="s">
        <v>16</v>
      </c>
      <c r="J54" s="57" t="s">
        <v>17</v>
      </c>
      <c r="K54" s="57" t="s">
        <v>18</v>
      </c>
      <c r="L54" s="89" t="s">
        <v>33</v>
      </c>
    </row>
    <row r="55" spans="1:12" ht="15.75">
      <c r="A55" s="88" t="s">
        <v>16</v>
      </c>
      <c r="B55" s="33" t="s">
        <v>78</v>
      </c>
      <c r="C55" s="33" t="s">
        <v>35</v>
      </c>
      <c r="D55" s="3" t="s">
        <v>79</v>
      </c>
      <c r="E55" s="33" t="s">
        <v>37</v>
      </c>
      <c r="F55" s="33" t="s">
        <v>282</v>
      </c>
      <c r="G55" s="268" t="s">
        <v>274</v>
      </c>
      <c r="H55" s="3">
        <v>93.33</v>
      </c>
      <c r="I55" s="3">
        <v>100</v>
      </c>
      <c r="J55" s="261">
        <v>94</v>
      </c>
      <c r="K55" s="3">
        <v>100</v>
      </c>
      <c r="L55" s="115">
        <v>193.33</v>
      </c>
    </row>
    <row r="56" spans="1:12" ht="12.75">
      <c r="A56" s="3" t="s">
        <v>17</v>
      </c>
      <c r="B56" t="s">
        <v>104</v>
      </c>
      <c r="C56" t="s">
        <v>275</v>
      </c>
      <c r="D56" s="58" t="s">
        <v>276</v>
      </c>
      <c r="E56" s="96" t="s">
        <v>94</v>
      </c>
      <c r="F56" t="s">
        <v>282</v>
      </c>
      <c r="G56" s="268" t="s">
        <v>274</v>
      </c>
      <c r="H56" s="110" t="s">
        <v>279</v>
      </c>
      <c r="I56" s="22">
        <v>98</v>
      </c>
      <c r="J56" s="261">
        <v>94</v>
      </c>
      <c r="K56" s="22">
        <v>98</v>
      </c>
      <c r="L56" s="113">
        <v>190</v>
      </c>
    </row>
    <row r="57" spans="1:12" ht="12.75">
      <c r="A57" s="3" t="s">
        <v>18</v>
      </c>
      <c r="B57" s="107" t="s">
        <v>88</v>
      </c>
      <c r="C57" s="96" t="s">
        <v>89</v>
      </c>
      <c r="D57" s="263" t="s">
        <v>90</v>
      </c>
      <c r="E57" s="96" t="s">
        <v>94</v>
      </c>
      <c r="F57" s="266" t="s">
        <v>281</v>
      </c>
      <c r="G57" s="267" t="s">
        <v>46</v>
      </c>
      <c r="H57" s="97">
        <v>92.67</v>
      </c>
      <c r="I57" s="279">
        <v>88</v>
      </c>
      <c r="J57" s="97">
        <v>92</v>
      </c>
      <c r="K57" s="97">
        <v>94</v>
      </c>
      <c r="L57" s="82">
        <v>185.67</v>
      </c>
    </row>
    <row r="58" spans="1:12" ht="12.75">
      <c r="A58" s="3" t="s">
        <v>32</v>
      </c>
      <c r="B58" s="48" t="s">
        <v>267</v>
      </c>
      <c r="C58" s="48" t="s">
        <v>35</v>
      </c>
      <c r="D58" s="82" t="s">
        <v>268</v>
      </c>
      <c r="E58" s="70" t="s">
        <v>255</v>
      </c>
      <c r="F58" s="120" t="s">
        <v>272</v>
      </c>
      <c r="G58" s="109">
        <v>0.0625</v>
      </c>
      <c r="H58" s="110" t="s">
        <v>278</v>
      </c>
      <c r="I58" s="97">
        <v>94</v>
      </c>
      <c r="J58" s="97">
        <v>92</v>
      </c>
      <c r="K58" s="279">
        <v>88</v>
      </c>
      <c r="L58" s="113">
        <v>183</v>
      </c>
    </row>
    <row r="59" spans="1:12" ht="12.75">
      <c r="A59" s="3" t="s">
        <v>38</v>
      </c>
      <c r="B59" t="s">
        <v>269</v>
      </c>
      <c r="C59" t="s">
        <v>270</v>
      </c>
      <c r="D59" s="58" t="s">
        <v>271</v>
      </c>
      <c r="E59" s="70" t="s">
        <v>255</v>
      </c>
      <c r="F59" s="121" t="s">
        <v>273</v>
      </c>
      <c r="G59" s="62">
        <v>0.05555555555555555</v>
      </c>
      <c r="H59" s="110" t="s">
        <v>280</v>
      </c>
      <c r="I59" s="261">
        <v>88</v>
      </c>
      <c r="J59" s="22">
        <v>89</v>
      </c>
      <c r="K59" s="22">
        <v>100</v>
      </c>
      <c r="L59" s="113">
        <v>182.5</v>
      </c>
    </row>
    <row r="61" ht="18">
      <c r="A61" s="46"/>
    </row>
    <row r="62" ht="15.75">
      <c r="A62" s="87"/>
    </row>
    <row r="63" ht="12.75">
      <c r="A63" s="75"/>
    </row>
    <row r="64" ht="12.75">
      <c r="A64" s="75"/>
    </row>
    <row r="65" ht="12.75">
      <c r="A65" s="75"/>
    </row>
    <row r="66" spans="1:12" ht="12.75">
      <c r="A66" s="27"/>
      <c r="D66" s="3"/>
      <c r="E66" s="15"/>
      <c r="F66" s="39"/>
      <c r="H66" s="22"/>
      <c r="I66" s="22"/>
      <c r="J66" s="22"/>
      <c r="K66" s="22"/>
      <c r="L66" s="22"/>
    </row>
    <row r="67" spans="1:12" ht="12.75">
      <c r="A67" s="27"/>
      <c r="D67" s="3"/>
      <c r="E67" s="15"/>
      <c r="F67" s="15"/>
      <c r="H67" s="22"/>
      <c r="I67" s="22"/>
      <c r="J67" s="22"/>
      <c r="K67" s="22"/>
      <c r="L67" s="22"/>
    </row>
    <row r="68" spans="1:12" ht="12.75">
      <c r="A68" s="27"/>
      <c r="B68" s="36"/>
      <c r="C68" s="37"/>
      <c r="D68" s="65"/>
      <c r="E68" s="37"/>
      <c r="F68" s="7"/>
      <c r="H68" s="22"/>
      <c r="I68" s="22"/>
      <c r="J68" s="22"/>
      <c r="K68" s="22"/>
      <c r="L68" s="22"/>
    </row>
    <row r="69" spans="1:12" ht="12.75">
      <c r="A69" s="27"/>
      <c r="D69" s="58"/>
      <c r="E69" s="70"/>
      <c r="F69" s="59"/>
      <c r="H69" s="22"/>
      <c r="I69" s="22"/>
      <c r="J69" s="22"/>
      <c r="K69" s="22"/>
      <c r="L69" s="22"/>
    </row>
    <row r="70" spans="1:12" ht="12.75">
      <c r="A70" s="27"/>
      <c r="D70" s="65"/>
      <c r="F70" s="59"/>
      <c r="H70" s="22"/>
      <c r="I70" s="22"/>
      <c r="J70" s="22"/>
      <c r="K70" s="22"/>
      <c r="L70" s="22"/>
    </row>
    <row r="71" spans="1:12" ht="12.75">
      <c r="A71" s="27"/>
      <c r="D71" s="3"/>
      <c r="E71" s="15"/>
      <c r="F71" s="15"/>
      <c r="H71" s="22"/>
      <c r="I71" s="22"/>
      <c r="J71" s="22"/>
      <c r="K71" s="22"/>
      <c r="L71" s="22"/>
    </row>
    <row r="72" spans="1:12" ht="12.75">
      <c r="A72" s="82"/>
      <c r="B72" s="15"/>
      <c r="C72" s="15"/>
      <c r="D72" s="58"/>
      <c r="E72" s="70"/>
      <c r="F72" s="59"/>
      <c r="H72" s="77"/>
      <c r="I72" s="22"/>
      <c r="J72" s="22"/>
      <c r="K72" s="22"/>
      <c r="L72" s="22"/>
    </row>
    <row r="73" spans="1:13" ht="12.75">
      <c r="A73" s="83"/>
      <c r="B73" s="36"/>
      <c r="C73" s="36"/>
      <c r="D73" s="76"/>
      <c r="H73" s="22"/>
      <c r="I73" s="22"/>
      <c r="J73" s="22"/>
      <c r="K73" s="22"/>
      <c r="L73" s="22"/>
      <c r="M73" s="17"/>
    </row>
    <row r="74" spans="1:12" ht="12.75">
      <c r="A74" s="83"/>
      <c r="D74" s="69"/>
      <c r="F74" s="30"/>
      <c r="H74" s="78"/>
      <c r="I74" s="22"/>
      <c r="J74" s="22"/>
      <c r="K74" s="22"/>
      <c r="L74" s="22"/>
    </row>
    <row r="75" spans="1:12" ht="12.75">
      <c r="A75" s="84"/>
      <c r="D75" s="43"/>
      <c r="E75" s="7"/>
      <c r="F75" s="71"/>
      <c r="H75" s="22"/>
      <c r="I75" s="22"/>
      <c r="J75" s="22"/>
      <c r="K75" s="22"/>
      <c r="L75" s="22"/>
    </row>
    <row r="76" spans="1:12" ht="15.75">
      <c r="A76" s="16"/>
      <c r="D76" s="3"/>
      <c r="G76" s="49"/>
      <c r="H76" s="79"/>
      <c r="I76" s="22"/>
      <c r="J76" s="22"/>
      <c r="K76" s="22"/>
      <c r="L76" s="22"/>
    </row>
    <row r="77" spans="1:12" ht="12.75">
      <c r="A77" s="85"/>
      <c r="B77" s="38"/>
      <c r="C77" s="38"/>
      <c r="D77" s="16"/>
      <c r="E77" s="37"/>
      <c r="F77" s="59"/>
      <c r="H77" s="22"/>
      <c r="I77" s="22"/>
      <c r="J77" s="22"/>
      <c r="K77" s="22"/>
      <c r="L77" s="22"/>
    </row>
    <row r="78" spans="1:13" ht="12.75">
      <c r="A78" s="85"/>
      <c r="D78" s="3"/>
      <c r="E78" s="70"/>
      <c r="F78" s="36"/>
      <c r="H78" s="78"/>
      <c r="I78" s="22"/>
      <c r="J78" s="22"/>
      <c r="K78" s="22"/>
      <c r="L78" s="22"/>
      <c r="M78" s="3"/>
    </row>
    <row r="79" spans="1:12" ht="12.75" customHeight="1">
      <c r="A79" s="85"/>
      <c r="D79" s="3"/>
      <c r="E79" s="7"/>
      <c r="F79" s="71"/>
      <c r="H79" s="22"/>
      <c r="I79" s="22"/>
      <c r="J79" s="22"/>
      <c r="K79" s="22"/>
      <c r="L79" s="22"/>
    </row>
    <row r="80" spans="1:12" ht="12.75">
      <c r="A80" s="85"/>
      <c r="D80" s="58"/>
      <c r="F80" s="59"/>
      <c r="H80" s="22"/>
      <c r="I80" s="22"/>
      <c r="J80" s="22"/>
      <c r="K80" s="22"/>
      <c r="L80" s="22"/>
    </row>
    <row r="81" spans="1:12" ht="12.75">
      <c r="A81" s="85"/>
      <c r="D81" s="3"/>
      <c r="H81" s="22"/>
      <c r="I81" s="22"/>
      <c r="J81" s="22"/>
      <c r="K81" s="22"/>
      <c r="L81" s="22"/>
    </row>
    <row r="82" spans="1:12" ht="12.75">
      <c r="A82" s="81"/>
      <c r="H82" s="22"/>
      <c r="I82" s="22"/>
      <c r="J82" s="22"/>
      <c r="K82" s="22"/>
      <c r="L82" s="42"/>
    </row>
    <row r="83" spans="1:11" ht="20.25">
      <c r="A83" s="20"/>
      <c r="E83" s="15"/>
      <c r="F83" s="39"/>
      <c r="G83" s="50"/>
      <c r="H83" s="51"/>
      <c r="I83" s="52"/>
      <c r="J83" s="53"/>
      <c r="K83" s="53"/>
    </row>
    <row r="85" spans="1:11" ht="12.75">
      <c r="A85" s="48"/>
      <c r="D85" s="15"/>
      <c r="F85" s="15"/>
      <c r="G85" s="19"/>
      <c r="H85" s="13"/>
      <c r="I85" s="13"/>
      <c r="J85" s="13"/>
      <c r="K85" s="13"/>
    </row>
    <row r="86" spans="1:12" ht="12.75">
      <c r="A86" s="28"/>
      <c r="G86" s="20"/>
      <c r="H86" s="21"/>
      <c r="I86" s="22"/>
      <c r="J86" s="22"/>
      <c r="K86" s="22"/>
      <c r="L86" s="23"/>
    </row>
    <row r="87" spans="7:12" ht="12.75">
      <c r="G87" s="20"/>
      <c r="H87" s="21"/>
      <c r="I87" s="22"/>
      <c r="J87" s="22"/>
      <c r="K87" s="22"/>
      <c r="L87" s="23"/>
    </row>
    <row r="88" spans="7:12" ht="12.75">
      <c r="G88" s="20"/>
      <c r="H88" s="21"/>
      <c r="I88" s="22"/>
      <c r="J88" s="22"/>
      <c r="K88" s="22"/>
      <c r="L88" s="23"/>
    </row>
    <row r="89" spans="7:12" ht="12.75">
      <c r="G89" s="20"/>
      <c r="H89" s="21"/>
      <c r="I89" s="22"/>
      <c r="J89" s="22"/>
      <c r="K89" s="22"/>
      <c r="L89" s="23"/>
    </row>
    <row r="90" spans="1:12" ht="12.75">
      <c r="A90" s="26"/>
      <c r="H90" s="21"/>
      <c r="I90" s="22"/>
      <c r="J90" s="22"/>
      <c r="K90" s="22"/>
      <c r="L90" s="23"/>
    </row>
    <row r="91" spans="1:12" ht="18">
      <c r="A91" s="18"/>
      <c r="E91" s="26"/>
      <c r="H91" s="21"/>
      <c r="I91" s="22"/>
      <c r="J91" s="22"/>
      <c r="K91" s="22"/>
      <c r="L91" s="23"/>
    </row>
    <row r="92" spans="1:12" ht="12.75">
      <c r="A92" s="29"/>
      <c r="G92" s="24"/>
      <c r="I92" s="22"/>
      <c r="J92" s="22"/>
      <c r="K92" s="22"/>
      <c r="L92" s="54"/>
    </row>
    <row r="93" spans="7:12" ht="12.75">
      <c r="G93" s="20"/>
      <c r="H93" s="21"/>
      <c r="I93" s="22"/>
      <c r="J93" s="22"/>
      <c r="K93" s="22"/>
      <c r="L93" s="23"/>
    </row>
    <row r="94" spans="1:12" ht="12.75">
      <c r="A94" s="32"/>
      <c r="G94" s="20"/>
      <c r="H94" s="21"/>
      <c r="I94" s="22"/>
      <c r="J94" s="22"/>
      <c r="K94" s="22"/>
      <c r="L94" s="23"/>
    </row>
    <row r="95" spans="7:12" ht="12.75">
      <c r="G95" s="20"/>
      <c r="H95" s="21"/>
      <c r="I95" s="22"/>
      <c r="J95" s="22"/>
      <c r="K95" s="22"/>
      <c r="L95" s="23"/>
    </row>
    <row r="96" spans="7:12" ht="12.75">
      <c r="G96" s="20"/>
      <c r="H96" s="21"/>
      <c r="I96" s="22"/>
      <c r="J96" s="22"/>
      <c r="K96" s="22"/>
      <c r="L96" s="23"/>
    </row>
    <row r="97" spans="7:12" ht="12.75">
      <c r="G97" s="20"/>
      <c r="H97" s="21"/>
      <c r="I97" s="22"/>
      <c r="J97" s="22"/>
      <c r="K97" s="22"/>
      <c r="L97" s="23"/>
    </row>
    <row r="98" spans="1:12" ht="18">
      <c r="A98" s="18"/>
      <c r="E98" s="26"/>
      <c r="G98" s="20"/>
      <c r="H98" s="21"/>
      <c r="I98" s="22"/>
      <c r="J98" s="22"/>
      <c r="K98" s="22"/>
      <c r="L98" s="23"/>
    </row>
    <row r="99" spans="1:12" ht="12.75">
      <c r="A99" s="33"/>
      <c r="G99" s="20"/>
      <c r="H99" s="21"/>
      <c r="I99" s="22"/>
      <c r="J99" s="22"/>
      <c r="K99" s="22"/>
      <c r="L99" s="23"/>
    </row>
    <row r="100" spans="7:12" ht="12.75">
      <c r="G100" s="20"/>
      <c r="H100" s="21"/>
      <c r="I100" s="22"/>
      <c r="J100" s="22"/>
      <c r="K100" s="22"/>
      <c r="L100" s="23"/>
    </row>
    <row r="101" spans="7:12" ht="12.75">
      <c r="G101" s="20"/>
      <c r="H101" s="21"/>
      <c r="I101" s="22"/>
      <c r="J101" s="22"/>
      <c r="K101" s="22"/>
      <c r="L101" s="23"/>
    </row>
    <row r="102" spans="8:12" ht="12.75">
      <c r="H102" s="21"/>
      <c r="I102" s="22"/>
      <c r="J102" s="22"/>
      <c r="K102" s="22"/>
      <c r="L102" s="23"/>
    </row>
    <row r="103" spans="9:11" ht="12.75">
      <c r="I103" s="22"/>
      <c r="J103" s="22"/>
      <c r="K103" s="22"/>
    </row>
    <row r="104" spans="1:12" ht="18">
      <c r="A104" s="18"/>
      <c r="E104" s="26"/>
      <c r="H104" s="21"/>
      <c r="I104" s="22"/>
      <c r="J104" s="22"/>
      <c r="K104" s="22"/>
      <c r="L104" s="23"/>
    </row>
    <row r="105" spans="1:12" ht="12.75">
      <c r="A105" s="29"/>
      <c r="D105" s="17"/>
      <c r="G105" s="20"/>
      <c r="H105" s="21"/>
      <c r="I105" s="22"/>
      <c r="J105" s="22"/>
      <c r="K105" s="22"/>
      <c r="L105" s="23"/>
    </row>
    <row r="106" spans="4:12" ht="12.75">
      <c r="D106" s="20"/>
      <c r="G106" s="20"/>
      <c r="H106" s="21"/>
      <c r="I106" s="22"/>
      <c r="J106" s="22"/>
      <c r="K106" s="22"/>
      <c r="L106" s="23"/>
    </row>
    <row r="107" spans="4:12" ht="12.75">
      <c r="D107" s="45"/>
      <c r="H107" s="21"/>
      <c r="I107" s="22"/>
      <c r="J107" s="22"/>
      <c r="K107" s="22"/>
      <c r="L107" s="23"/>
    </row>
    <row r="108" spans="9:11" ht="12.75">
      <c r="I108" s="22"/>
      <c r="J108" s="22"/>
      <c r="K108" s="22"/>
    </row>
    <row r="109" spans="9:11" ht="12.75">
      <c r="I109" s="22"/>
      <c r="J109" s="22"/>
      <c r="K109" s="22"/>
    </row>
    <row r="110" spans="1:11" ht="18">
      <c r="A110" s="18"/>
      <c r="E110" s="26"/>
      <c r="I110" s="22"/>
      <c r="J110" s="22"/>
      <c r="K110" s="22"/>
    </row>
    <row r="111" spans="1:12" ht="12.75">
      <c r="A111" s="29"/>
      <c r="G111" s="20"/>
      <c r="H111" s="21"/>
      <c r="I111" s="22"/>
      <c r="J111" s="22"/>
      <c r="K111" s="22"/>
      <c r="L111" s="23"/>
    </row>
    <row r="112" spans="7:12" ht="12.75">
      <c r="G112" s="20"/>
      <c r="H112" s="43"/>
      <c r="I112" s="22"/>
      <c r="J112" s="22"/>
      <c r="K112" s="22"/>
      <c r="L112" s="23"/>
    </row>
    <row r="113" spans="7:12" ht="12.75">
      <c r="G113" s="20"/>
      <c r="H113" s="43"/>
      <c r="I113" s="22"/>
      <c r="J113" s="22"/>
      <c r="K113" s="22"/>
      <c r="L113" s="23"/>
    </row>
    <row r="114" spans="7:12" ht="12.75">
      <c r="G114" s="24"/>
      <c r="H114" s="43"/>
      <c r="I114" s="22"/>
      <c r="J114" s="22"/>
      <c r="K114" s="22"/>
      <c r="L114" s="25"/>
    </row>
    <row r="115" spans="7:12" ht="12.75">
      <c r="G115" s="24"/>
      <c r="H115" s="43"/>
      <c r="I115" s="22"/>
      <c r="J115" s="22"/>
      <c r="K115" s="22"/>
      <c r="L115" s="23"/>
    </row>
    <row r="116" spans="7:13" ht="12.75">
      <c r="G116" s="20"/>
      <c r="H116" s="43"/>
      <c r="I116" s="22"/>
      <c r="J116" s="22"/>
      <c r="K116" s="22"/>
      <c r="L116" s="23"/>
      <c r="M116" s="3"/>
    </row>
    <row r="117" spans="9:13" ht="12.75">
      <c r="I117" s="22"/>
      <c r="J117" s="22"/>
      <c r="K117" s="22"/>
      <c r="M117" s="3"/>
    </row>
    <row r="118" spans="8:12" ht="12.75" hidden="1">
      <c r="H118" s="21"/>
      <c r="I118" s="22"/>
      <c r="J118" s="22"/>
      <c r="K118" s="22"/>
      <c r="L118" s="23"/>
    </row>
    <row r="119" spans="1:12" ht="18" hidden="1">
      <c r="A119" s="18"/>
      <c r="E119" s="26"/>
      <c r="I119" s="22"/>
      <c r="J119" s="22"/>
      <c r="K119" s="22"/>
      <c r="L119" s="23"/>
    </row>
    <row r="120" spans="1:12" ht="12.75" hidden="1">
      <c r="A120" s="35"/>
      <c r="H120" s="21"/>
      <c r="I120" s="22"/>
      <c r="J120" s="22"/>
      <c r="K120" s="22"/>
      <c r="L120" s="23"/>
    </row>
    <row r="121" spans="9:12" ht="12.75" hidden="1">
      <c r="I121" s="22"/>
      <c r="J121" s="22"/>
      <c r="K121" s="22"/>
      <c r="L121" s="23"/>
    </row>
    <row r="122" spans="9:13" ht="12.75">
      <c r="I122" s="22"/>
      <c r="J122" s="22"/>
      <c r="K122" s="22"/>
      <c r="L122" s="25"/>
      <c r="M122" s="3"/>
    </row>
    <row r="123" spans="9:12" ht="12.75">
      <c r="I123" s="22"/>
      <c r="J123" s="22"/>
      <c r="K123" s="22"/>
      <c r="L123" s="23"/>
    </row>
    <row r="124" spans="8:12" ht="12.75">
      <c r="H124" s="21"/>
      <c r="I124" s="22"/>
      <c r="J124" s="22"/>
      <c r="K124" s="22"/>
      <c r="L124" s="23"/>
    </row>
    <row r="125" spans="7:12" ht="12.75">
      <c r="G125" s="20"/>
      <c r="I125" s="22"/>
      <c r="J125" s="22"/>
      <c r="K125" s="22"/>
      <c r="L125" s="23"/>
    </row>
    <row r="126" spans="9:12" ht="12.75">
      <c r="I126" s="22"/>
      <c r="J126" s="22"/>
      <c r="K126" s="22"/>
      <c r="L126" s="23"/>
    </row>
    <row r="127" spans="9:12" ht="12.75">
      <c r="I127" s="22"/>
      <c r="J127" s="22"/>
      <c r="K127" s="22"/>
      <c r="L127" s="25"/>
    </row>
    <row r="128" spans="7:12" ht="12.75">
      <c r="G128" s="20"/>
      <c r="I128" s="22"/>
      <c r="J128" s="22"/>
      <c r="K128" s="22"/>
      <c r="L128" s="23"/>
    </row>
    <row r="129" spans="1:12" ht="12.75">
      <c r="A129" s="17"/>
      <c r="G129" s="20"/>
      <c r="H129" s="21"/>
      <c r="I129" s="22"/>
      <c r="J129" s="22"/>
      <c r="K129" s="22"/>
      <c r="L129" s="23"/>
    </row>
    <row r="130" spans="7:12" ht="12.75">
      <c r="G130" s="20"/>
      <c r="H130" s="21"/>
      <c r="I130" s="22"/>
      <c r="J130" s="22"/>
      <c r="K130" s="22"/>
      <c r="L130" s="23"/>
    </row>
    <row r="131" spans="8:12" ht="12.75">
      <c r="H131" s="21"/>
      <c r="I131" s="22"/>
      <c r="J131" s="22"/>
      <c r="K131" s="22"/>
      <c r="L131" s="23"/>
    </row>
    <row r="132" spans="8:12" ht="12.75">
      <c r="H132" s="21"/>
      <c r="I132" s="22"/>
      <c r="J132" s="22"/>
      <c r="K132" s="22"/>
      <c r="L132" s="23"/>
    </row>
    <row r="133" spans="8:12" ht="0.75" customHeight="1" hidden="1">
      <c r="H133" s="21"/>
      <c r="I133" s="22"/>
      <c r="J133" s="22"/>
      <c r="K133" s="22"/>
      <c r="L133" s="23"/>
    </row>
    <row r="134" spans="8:12" ht="0.75" customHeight="1" hidden="1">
      <c r="H134" s="21"/>
      <c r="I134" s="22"/>
      <c r="J134" s="22"/>
      <c r="K134" s="22"/>
      <c r="L134" s="23"/>
    </row>
    <row r="135" spans="9:12" ht="0.75" customHeight="1" hidden="1">
      <c r="I135" s="22"/>
      <c r="J135" s="22"/>
      <c r="K135" s="22"/>
      <c r="L135" s="23"/>
    </row>
    <row r="136" spans="9:11" ht="0.75" customHeight="1" hidden="1">
      <c r="I136" s="22"/>
      <c r="J136" s="22"/>
      <c r="K136" s="22"/>
    </row>
    <row r="137" spans="1:11" ht="0.75" customHeight="1" hidden="1">
      <c r="A137" s="18"/>
      <c r="E137" s="26"/>
      <c r="I137" s="22"/>
      <c r="J137" s="22"/>
      <c r="K137" s="22"/>
    </row>
    <row r="138" spans="1:12" ht="0.75" customHeight="1" hidden="1">
      <c r="A138" s="29"/>
      <c r="I138" s="22"/>
      <c r="J138" s="22"/>
      <c r="K138" s="22"/>
      <c r="L138" s="23"/>
    </row>
    <row r="139" spans="9:12" ht="0.75" customHeight="1" hidden="1">
      <c r="I139" s="22"/>
      <c r="J139" s="22"/>
      <c r="K139" s="22"/>
      <c r="L139" s="21"/>
    </row>
    <row r="140" spans="7:12" ht="12.75" hidden="1">
      <c r="G140" s="20"/>
      <c r="I140" s="22"/>
      <c r="J140" s="22"/>
      <c r="K140" s="22"/>
      <c r="L140" s="23"/>
    </row>
    <row r="141" spans="7:12" ht="12.75" hidden="1">
      <c r="G141" s="20"/>
      <c r="H141" s="21"/>
      <c r="I141" s="22"/>
      <c r="J141" s="22"/>
      <c r="K141" s="22"/>
      <c r="L141" s="23"/>
    </row>
    <row r="142" spans="9:12" ht="12.75" hidden="1">
      <c r="I142" s="22"/>
      <c r="J142" s="22"/>
      <c r="K142" s="22"/>
      <c r="L142" s="23"/>
    </row>
    <row r="143" spans="4:12" ht="12.75" hidden="1">
      <c r="D143" s="34"/>
      <c r="G143" s="20"/>
      <c r="H143" s="21"/>
      <c r="I143" s="22"/>
      <c r="J143" s="22"/>
      <c r="K143" s="22"/>
      <c r="L143" s="23"/>
    </row>
    <row r="144" spans="6:12" ht="12.75">
      <c r="F144" s="55"/>
      <c r="I144" s="22"/>
      <c r="J144" s="22"/>
      <c r="K144" s="22"/>
      <c r="L144" s="23"/>
    </row>
    <row r="145" spans="9:12" ht="12.75">
      <c r="I145" s="22"/>
      <c r="J145" s="22"/>
      <c r="K145" s="22"/>
      <c r="L145" s="23"/>
    </row>
    <row r="146" spans="8:13" ht="12.75">
      <c r="H146" s="21"/>
      <c r="I146" s="22"/>
      <c r="J146" s="22"/>
      <c r="K146" s="22"/>
      <c r="L146" s="23"/>
      <c r="M146" s="3"/>
    </row>
    <row r="147" spans="9:13" ht="12.75">
      <c r="I147" s="22"/>
      <c r="J147" s="22"/>
      <c r="K147" s="22"/>
      <c r="L147" s="23"/>
      <c r="M147" s="3"/>
    </row>
    <row r="148" spans="9:13" ht="12.75">
      <c r="I148" s="22"/>
      <c r="J148" s="22"/>
      <c r="K148" s="22"/>
      <c r="L148" s="23"/>
      <c r="M148" s="3"/>
    </row>
    <row r="149" spans="1:13" ht="18">
      <c r="A149" s="18"/>
      <c r="E149" s="26"/>
      <c r="I149" s="22"/>
      <c r="J149" s="22"/>
      <c r="K149" s="22"/>
      <c r="M149" s="3"/>
    </row>
    <row r="150" spans="1:13" ht="12.75">
      <c r="A150" s="29"/>
      <c r="F150" s="55"/>
      <c r="I150" s="22"/>
      <c r="J150" s="22"/>
      <c r="K150" s="22"/>
      <c r="L150" s="23"/>
      <c r="M150" s="3"/>
    </row>
    <row r="151" spans="7:13" ht="12.75">
      <c r="G151" s="20"/>
      <c r="I151" s="22"/>
      <c r="J151" s="22"/>
      <c r="K151" s="22"/>
      <c r="L151" s="23"/>
      <c r="M151" s="3"/>
    </row>
    <row r="152" spans="7:13" ht="12.75">
      <c r="G152" s="20"/>
      <c r="H152" s="21"/>
      <c r="I152" s="22"/>
      <c r="J152" s="22"/>
      <c r="K152" s="22"/>
      <c r="L152" s="23"/>
      <c r="M152" s="3"/>
    </row>
    <row r="153" spans="9:13" ht="12.75">
      <c r="I153" s="22"/>
      <c r="J153" s="22"/>
      <c r="K153" s="22"/>
      <c r="L153" s="23"/>
      <c r="M153" s="3"/>
    </row>
    <row r="154" spans="9:12" ht="12.75">
      <c r="I154" s="22"/>
      <c r="J154" s="22"/>
      <c r="K154" s="22"/>
      <c r="L154" s="21"/>
    </row>
    <row r="155" spans="9:12" ht="12.75">
      <c r="I155" s="22"/>
      <c r="J155" s="22"/>
      <c r="K155" s="22"/>
      <c r="L155" s="23"/>
    </row>
    <row r="156" spans="9:12" ht="12.75">
      <c r="I156" s="22"/>
      <c r="J156" s="22"/>
      <c r="K156" s="22"/>
      <c r="L156" s="23"/>
    </row>
    <row r="157" spans="9:12" ht="12.75">
      <c r="I157" s="22"/>
      <c r="J157" s="22"/>
      <c r="K157" s="22"/>
      <c r="L157" s="23"/>
    </row>
    <row r="158" spans="8:12" ht="12.75">
      <c r="H158" s="21"/>
      <c r="I158" s="22"/>
      <c r="J158" s="22"/>
      <c r="K158" s="22"/>
      <c r="L158" s="23"/>
    </row>
    <row r="159" spans="9:12" ht="12.75">
      <c r="I159" s="22"/>
      <c r="J159" s="22"/>
      <c r="K159" s="22"/>
      <c r="L159" s="23"/>
    </row>
    <row r="160" spans="9:13" ht="12.75">
      <c r="I160" s="22"/>
      <c r="J160" s="22"/>
      <c r="K160" s="22"/>
      <c r="L160" s="23"/>
      <c r="M160" s="3"/>
    </row>
    <row r="161" spans="9:12" ht="12.75">
      <c r="I161" s="22"/>
      <c r="J161" s="22"/>
      <c r="K161" s="22"/>
      <c r="L161" s="23"/>
    </row>
    <row r="162" spans="7:12" ht="12.75">
      <c r="G162" s="20"/>
      <c r="H162" s="40"/>
      <c r="I162" s="22"/>
      <c r="J162" s="22"/>
      <c r="K162" s="22"/>
      <c r="L162" s="23"/>
    </row>
    <row r="163" spans="4:12" ht="12.75">
      <c r="D163" s="45"/>
      <c r="G163" s="20"/>
      <c r="H163" s="21"/>
      <c r="I163" s="22"/>
      <c r="J163" s="22"/>
      <c r="K163" s="22"/>
      <c r="L163" s="23"/>
    </row>
    <row r="164" spans="9:12" ht="12.75">
      <c r="I164" s="22"/>
      <c r="J164" s="22"/>
      <c r="K164" s="22"/>
      <c r="L164" s="23"/>
    </row>
    <row r="165" spans="7:12" ht="12.75">
      <c r="G165" s="20"/>
      <c r="I165" s="22"/>
      <c r="J165" s="22"/>
      <c r="K165" s="22"/>
      <c r="L165" s="23"/>
    </row>
    <row r="166" spans="9:12" ht="12.75">
      <c r="I166" s="22"/>
      <c r="J166" s="22"/>
      <c r="K166" s="22"/>
      <c r="L166" s="23"/>
    </row>
    <row r="167" spans="9:12" ht="12.75">
      <c r="I167" s="22"/>
      <c r="J167" s="22"/>
      <c r="K167" s="22"/>
      <c r="L167" s="23"/>
    </row>
    <row r="168" spans="9:12" ht="12.75">
      <c r="I168" s="22"/>
      <c r="J168" s="22"/>
      <c r="K168" s="22"/>
      <c r="L168" s="23"/>
    </row>
    <row r="169" spans="8:12" ht="12.75">
      <c r="H169" s="21"/>
      <c r="I169" s="22"/>
      <c r="J169" s="22"/>
      <c r="K169" s="22"/>
      <c r="L169" s="23"/>
    </row>
    <row r="170" spans="8:12" ht="12.75">
      <c r="H170" s="21"/>
      <c r="L170" s="23"/>
    </row>
    <row r="171" ht="12.75">
      <c r="L171" s="23"/>
    </row>
    <row r="172" spans="8:12" ht="12.75">
      <c r="H172" s="21"/>
      <c r="L172" s="23"/>
    </row>
    <row r="173" spans="7:12" ht="12.75">
      <c r="G173" s="20"/>
      <c r="L173" s="23"/>
    </row>
    <row r="174" spans="8:12" ht="12.75">
      <c r="H174" s="21"/>
      <c r="L174" s="23"/>
    </row>
    <row r="175" spans="7:12" ht="12.75">
      <c r="G175" s="20"/>
      <c r="H175" s="21"/>
      <c r="L175" s="23"/>
    </row>
    <row r="176" spans="1:12" ht="12.75">
      <c r="A176" s="17"/>
      <c r="L176" s="23"/>
    </row>
    <row r="177" spans="7:12" ht="12.75">
      <c r="G177" s="20"/>
      <c r="L177" s="23"/>
    </row>
    <row r="178" spans="7:12" ht="12.75">
      <c r="G178" s="20"/>
      <c r="H178" s="21"/>
      <c r="L178" s="23"/>
    </row>
    <row r="179" ht="12.75">
      <c r="L179" s="23"/>
    </row>
    <row r="183" spans="1:12" ht="18">
      <c r="A183" s="18"/>
      <c r="E183" s="26"/>
      <c r="H183" s="21"/>
      <c r="L183" s="23"/>
    </row>
    <row r="184" spans="1:12" ht="12.75">
      <c r="A184" s="29"/>
      <c r="D184" s="20"/>
      <c r="G184" s="20"/>
      <c r="H184" s="21"/>
      <c r="L184" s="23"/>
    </row>
    <row r="185" spans="4:12" ht="12.75">
      <c r="D185" s="20"/>
      <c r="G185" s="20"/>
      <c r="H185" s="21"/>
      <c r="L185" s="23"/>
    </row>
    <row r="186" spans="7:12" ht="12.75">
      <c r="G186" s="20"/>
      <c r="H186" s="21"/>
      <c r="L186" s="23"/>
    </row>
    <row r="187" spans="8:12" ht="12.75">
      <c r="H187" s="21"/>
      <c r="L187" s="23"/>
    </row>
    <row r="190" ht="12.75" hidden="1"/>
    <row r="191" ht="12.75" hidden="1"/>
    <row r="192" ht="12.75" hidden="1"/>
    <row r="193" ht="12.75" hidden="1"/>
    <row r="196" spans="8:12" ht="12.75">
      <c r="H196" s="21"/>
      <c r="L196" s="23"/>
    </row>
    <row r="198" spans="1:13" ht="12.75">
      <c r="A198" s="55"/>
      <c r="M198" s="23"/>
    </row>
    <row r="199" spans="1:13" ht="18">
      <c r="A199" s="18"/>
      <c r="E199" s="26"/>
      <c r="M199" s="23"/>
    </row>
    <row r="200" spans="1:12" ht="12.75">
      <c r="A200" s="29"/>
      <c r="G200" s="20"/>
      <c r="H200" s="21"/>
      <c r="L200" s="23"/>
    </row>
    <row r="201" spans="7:12" ht="12.75">
      <c r="G201" s="20"/>
      <c r="L201" s="23"/>
    </row>
    <row r="202" spans="1:12" ht="12.75">
      <c r="A202" s="32"/>
      <c r="H202" s="21"/>
      <c r="L202" s="23"/>
    </row>
    <row r="203" spans="1:12" ht="12.75">
      <c r="A203" s="32"/>
      <c r="F203" s="55"/>
      <c r="L203" s="23"/>
    </row>
    <row r="204" spans="7:12" ht="12.75">
      <c r="G204" s="20"/>
      <c r="H204" s="21"/>
      <c r="L204" s="23"/>
    </row>
    <row r="205" ht="12.75">
      <c r="L205" s="23"/>
    </row>
    <row r="206" ht="12.75">
      <c r="L206" s="23"/>
    </row>
    <row r="207" spans="7:12" ht="12.75">
      <c r="G207" s="20"/>
      <c r="H207" s="21"/>
      <c r="L207" s="23"/>
    </row>
    <row r="208" spans="7:12" ht="12.75">
      <c r="G208" s="20"/>
      <c r="L208" s="23"/>
    </row>
    <row r="209" ht="12.75">
      <c r="L209" s="23"/>
    </row>
    <row r="210" ht="12.75">
      <c r="L210" s="23"/>
    </row>
    <row r="211" ht="12.75">
      <c r="L211" s="23"/>
    </row>
    <row r="212" ht="12.75">
      <c r="L212" s="23"/>
    </row>
    <row r="213" ht="12.75">
      <c r="L213" s="23"/>
    </row>
    <row r="214" spans="7:12" ht="12.75">
      <c r="G214" s="20"/>
      <c r="L214" s="23"/>
    </row>
    <row r="215" spans="7:12" ht="12.75">
      <c r="G215" s="20"/>
      <c r="L215" s="23"/>
    </row>
    <row r="216" ht="12.75">
      <c r="L216" s="23"/>
    </row>
    <row r="217" spans="7:12" ht="12.75">
      <c r="G217" s="20"/>
      <c r="L217" s="23"/>
    </row>
    <row r="218" ht="12.75">
      <c r="L218" s="23"/>
    </row>
    <row r="219" ht="12.75">
      <c r="L219" s="23"/>
    </row>
    <row r="220" spans="8:12" ht="12.75">
      <c r="H220" s="40"/>
      <c r="L220" s="23"/>
    </row>
    <row r="230" spans="1:12" ht="12.75">
      <c r="A230" s="32"/>
      <c r="H230" s="21"/>
      <c r="L230" s="23"/>
    </row>
  </sheetData>
  <sheetProtection/>
  <printOptions/>
  <pageMargins left="0.787401575" right="0.787401575" top="0.984251969" bottom="0.984251969" header="0.4921259845" footer="0.492125984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Ladislav Douša</cp:lastModifiedBy>
  <cp:lastPrinted>2011-08-23T08:18:30Z</cp:lastPrinted>
  <dcterms:created xsi:type="dcterms:W3CDTF">1997-01-24T11:07:25Z</dcterms:created>
  <dcterms:modified xsi:type="dcterms:W3CDTF">2012-10-30T11:41:25Z</dcterms:modified>
  <cp:category/>
  <cp:version/>
  <cp:contentType/>
  <cp:contentStatus/>
</cp:coreProperties>
</file>