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75" windowWidth="16440" windowHeight="7455" activeTab="0"/>
  </bookViews>
  <sheets>
    <sheet name="F4A" sheetId="1" r:id="rId1"/>
    <sheet name="výsledk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<sst xmlns="http://schemas.openxmlformats.org/spreadsheetml/2006/main" count="330" uniqueCount="147">
  <si>
    <t>Zpracoval:</t>
  </si>
  <si>
    <t>Název soutěže:</t>
  </si>
  <si>
    <t>Číslo soutěže:</t>
  </si>
  <si>
    <t>Datum:</t>
  </si>
  <si>
    <t>Počasí:</t>
  </si>
  <si>
    <t>Místo:</t>
  </si>
  <si>
    <t>Protesty:</t>
  </si>
  <si>
    <t>Rozhodčí:</t>
  </si>
  <si>
    <t>Pořadí</t>
  </si>
  <si>
    <t>Součet</t>
  </si>
  <si>
    <t>Jméno lodi</t>
  </si>
  <si>
    <t>Krystal</t>
  </si>
  <si>
    <t>Konečný</t>
  </si>
  <si>
    <t>Číslo</t>
  </si>
  <si>
    <t>S</t>
  </si>
  <si>
    <t>Umístění</t>
  </si>
  <si>
    <t>Typ</t>
  </si>
  <si>
    <t>Šířka doku</t>
  </si>
  <si>
    <t>Vedoucí startoviště</t>
  </si>
  <si>
    <t>Rozhodčí 1</t>
  </si>
  <si>
    <t>Rozhodčí 2</t>
  </si>
  <si>
    <t>Rozhodčí 3</t>
  </si>
  <si>
    <t>Podpis:</t>
  </si>
  <si>
    <t>Jméno</t>
  </si>
  <si>
    <t>Třída:</t>
  </si>
  <si>
    <t>Jinolice</t>
  </si>
  <si>
    <t>Příjmení</t>
  </si>
  <si>
    <t>Rozjížďka</t>
  </si>
  <si>
    <t>*********</t>
  </si>
  <si>
    <t>Sranda Mač při    "Zamykání vody"</t>
  </si>
  <si>
    <t>Petr Hlava</t>
  </si>
  <si>
    <t>Podzimní</t>
  </si>
  <si>
    <t>Klub</t>
  </si>
  <si>
    <t>bodový</t>
  </si>
  <si>
    <t>zisk</t>
  </si>
  <si>
    <t>bez rozdílu tříd</t>
  </si>
  <si>
    <t>Startovní listina soutěže lodních modelářů</t>
  </si>
  <si>
    <t>body celkem</t>
  </si>
  <si>
    <t>x</t>
  </si>
  <si>
    <t>Plavidlo</t>
  </si>
  <si>
    <t>I. Jízda</t>
  </si>
  <si>
    <t>II. Jízda</t>
  </si>
  <si>
    <t>III. Jízda</t>
  </si>
  <si>
    <t>Výsledková listina soutěže lodních modelářů</t>
  </si>
  <si>
    <t>Rozhodčí</t>
  </si>
  <si>
    <t>Otakar Holan</t>
  </si>
  <si>
    <t>viz. VL</t>
  </si>
  <si>
    <t>bez rozdílu tříd a věku</t>
  </si>
  <si>
    <t>O Mančin věneček</t>
  </si>
  <si>
    <t>Mráz</t>
  </si>
  <si>
    <t>Čech</t>
  </si>
  <si>
    <t>Votruba</t>
  </si>
  <si>
    <t>Janeček</t>
  </si>
  <si>
    <t>Podrazil J</t>
  </si>
  <si>
    <t>Podrazil M</t>
  </si>
  <si>
    <t>Kadečka</t>
  </si>
  <si>
    <t>Král</t>
  </si>
  <si>
    <t>Ferjančič M1</t>
  </si>
  <si>
    <t>Ferjančičová</t>
  </si>
  <si>
    <t>Ferjančič B</t>
  </si>
  <si>
    <t>Zdena</t>
  </si>
  <si>
    <t>Jíša</t>
  </si>
  <si>
    <t>Jíšová</t>
  </si>
  <si>
    <t>Petra</t>
  </si>
  <si>
    <t>Barbora</t>
  </si>
  <si>
    <t>Solfronk</t>
  </si>
  <si>
    <t>Vlach Ja1</t>
  </si>
  <si>
    <t>Weiss</t>
  </si>
  <si>
    <t>Vlach Ji1</t>
  </si>
  <si>
    <t>Otta</t>
  </si>
  <si>
    <t>Weiss V1</t>
  </si>
  <si>
    <t>Vlach Jiří</t>
  </si>
  <si>
    <t xml:space="preserve">Otta J1 </t>
  </si>
  <si>
    <t>Vlach Jan</t>
  </si>
  <si>
    <t>Voráček</t>
  </si>
  <si>
    <t>Voráčková</t>
  </si>
  <si>
    <t>Zbořil P</t>
  </si>
  <si>
    <t>Hlach Tomáš</t>
  </si>
  <si>
    <t>Zbořil T</t>
  </si>
  <si>
    <t>Zbořil Petr</t>
  </si>
  <si>
    <t>Sviták</t>
  </si>
  <si>
    <t>Štross</t>
  </si>
  <si>
    <t>Štrosser</t>
  </si>
  <si>
    <t>Smetana</t>
  </si>
  <si>
    <t>Smetanová Zuzana</t>
  </si>
  <si>
    <t>Zbořil Pettr</t>
  </si>
  <si>
    <t>Václavů P1</t>
  </si>
  <si>
    <t>Svitáková Martina</t>
  </si>
  <si>
    <t>Douša</t>
  </si>
  <si>
    <t>Hlava Martin</t>
  </si>
  <si>
    <t>Hlavová</t>
  </si>
  <si>
    <t>Josef Čejka</t>
  </si>
  <si>
    <t>Paavel Jedlička</t>
  </si>
  <si>
    <t>O.Holan, J.Čejka, P.Jedlička</t>
  </si>
  <si>
    <t>Ferjančič Michal</t>
  </si>
  <si>
    <t>Tomáš</t>
  </si>
  <si>
    <t>Ledenice</t>
  </si>
  <si>
    <t>Leader</t>
  </si>
  <si>
    <t>Jonáš</t>
  </si>
  <si>
    <t>Blansko</t>
  </si>
  <si>
    <t>Monako 1</t>
  </si>
  <si>
    <t>Bohuslav</t>
  </si>
  <si>
    <t>Borovany</t>
  </si>
  <si>
    <t>EDITA</t>
  </si>
  <si>
    <t>Josef</t>
  </si>
  <si>
    <t>Royal DUX</t>
  </si>
  <si>
    <t>TUCANA</t>
  </si>
  <si>
    <t>Michal</t>
  </si>
  <si>
    <t>XENIE</t>
  </si>
  <si>
    <t>USS Chevalier</t>
  </si>
  <si>
    <t>Jan</t>
  </si>
  <si>
    <t>Torpédo</t>
  </si>
  <si>
    <t>Adam</t>
  </si>
  <si>
    <t>Admirál JBC</t>
  </si>
  <si>
    <t>SALLY - 77</t>
  </si>
  <si>
    <t>Adéla</t>
  </si>
  <si>
    <t>Kbelnice</t>
  </si>
  <si>
    <t>Str. člun</t>
  </si>
  <si>
    <t>Spider</t>
  </si>
  <si>
    <t>Jiří</t>
  </si>
  <si>
    <t>Petropavlovsk</t>
  </si>
  <si>
    <t>Pavel</t>
  </si>
  <si>
    <t>Survey</t>
  </si>
  <si>
    <t>Aneta</t>
  </si>
  <si>
    <t>Policie</t>
  </si>
  <si>
    <t>Petr</t>
  </si>
  <si>
    <t>Plzeň Letkov</t>
  </si>
  <si>
    <t>White Star</t>
  </si>
  <si>
    <t>KAJMAN</t>
  </si>
  <si>
    <t>Ladislav</t>
  </si>
  <si>
    <t>Písek</t>
  </si>
  <si>
    <t>Vilda</t>
  </si>
  <si>
    <t>Václav</t>
  </si>
  <si>
    <t>Šimon</t>
  </si>
  <si>
    <t>Brandýs n/L</t>
  </si>
  <si>
    <t>BETYNKA</t>
  </si>
  <si>
    <t>R 3</t>
  </si>
  <si>
    <t>Mikuláš</t>
  </si>
  <si>
    <t>SALLY 84</t>
  </si>
  <si>
    <t>2,4GHz</t>
  </si>
  <si>
    <t>50</t>
  </si>
  <si>
    <t>387</t>
  </si>
  <si>
    <t>58</t>
  </si>
  <si>
    <t>56</t>
  </si>
  <si>
    <t>SKVĚLÉ</t>
  </si>
  <si>
    <t>Ne</t>
  </si>
  <si>
    <t>Springer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</si>
</sst>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;;;"/>
  </numFmts>
  <fonts count="66">
    <font>
      <sz val="10"/>
      <name val="Arial CE"/>
      <family val="0"/>
    </font>
    <font>
      <b/>
      <sz val="12"/>
      <name val="Times New Roman CE"/>
      <family val="1"/>
    </font>
    <font>
      <b/>
      <i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8"/>
      <name val="Arial CE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Symbol"/>
      <family val="1"/>
    </font>
    <font>
      <sz val="10"/>
      <name val="Times New Roman CE"/>
      <family val="1"/>
    </font>
    <font>
      <sz val="4"/>
      <name val="Arial CE"/>
      <family val="2"/>
    </font>
    <font>
      <b/>
      <sz val="7"/>
      <name val="Times New Roman CE"/>
      <family val="1"/>
    </font>
    <font>
      <sz val="11"/>
      <name val="Arial CE"/>
      <family val="2"/>
    </font>
    <font>
      <b/>
      <u val="single"/>
      <sz val="18"/>
      <name val="Arial CE"/>
      <family val="2"/>
    </font>
    <font>
      <b/>
      <sz val="12"/>
      <name val="Arial CE"/>
      <family val="2"/>
    </font>
    <font>
      <i/>
      <sz val="12"/>
      <name val="Arial CE"/>
      <family val="0"/>
    </font>
    <font>
      <b/>
      <sz val="18"/>
      <name val="Times New Roman CE"/>
      <family val="1"/>
    </font>
    <font>
      <b/>
      <i/>
      <sz val="18"/>
      <name val="Arial CE"/>
      <family val="0"/>
    </font>
    <font>
      <sz val="3"/>
      <color indexed="9"/>
      <name val="Arial CE"/>
      <family val="0"/>
    </font>
    <font>
      <b/>
      <sz val="3"/>
      <color indexed="9"/>
      <name val="Times New Roman CE"/>
      <family val="1"/>
    </font>
    <font>
      <sz val="3"/>
      <color indexed="9"/>
      <name val="Times New Roman CE"/>
      <family val="1"/>
    </font>
    <font>
      <b/>
      <sz val="14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6"/>
      <name val="Times New Roman CE"/>
      <family val="1"/>
    </font>
    <font>
      <sz val="16"/>
      <name val="Arial CE"/>
      <family val="0"/>
    </font>
    <font>
      <b/>
      <sz val="16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10" fillId="0" borderId="19" xfId="0" applyFont="1" applyFill="1" applyBorder="1" applyAlignment="1" applyProtection="1">
      <alignment horizontal="centerContinuous"/>
      <protection hidden="1"/>
    </xf>
    <xf numFmtId="0" fontId="10" fillId="0" borderId="20" xfId="0" applyFont="1" applyFill="1" applyBorder="1" applyAlignment="1" applyProtection="1">
      <alignment horizontal="centerContinuous"/>
      <protection hidden="1"/>
    </xf>
    <xf numFmtId="0" fontId="10" fillId="0" borderId="14" xfId="0" applyFont="1" applyFill="1" applyBorder="1" applyAlignment="1" applyProtection="1">
      <alignment horizontal="centerContinuous"/>
      <protection hidden="1"/>
    </xf>
    <xf numFmtId="0" fontId="10" fillId="0" borderId="10" xfId="0" applyFont="1" applyFill="1" applyBorder="1" applyAlignment="1" applyProtection="1">
      <alignment horizontal="centerContinuous"/>
      <protection hidden="1"/>
    </xf>
    <xf numFmtId="0" fontId="10" fillId="0" borderId="21" xfId="0" applyFont="1" applyFill="1" applyBorder="1" applyAlignment="1" applyProtection="1">
      <alignment horizontal="centerContinuous"/>
      <protection hidden="1"/>
    </xf>
    <xf numFmtId="0" fontId="10" fillId="0" borderId="22" xfId="0" applyFont="1" applyFill="1" applyBorder="1" applyAlignment="1" applyProtection="1">
      <alignment/>
      <protection hidden="1"/>
    </xf>
    <xf numFmtId="0" fontId="14" fillId="0" borderId="23" xfId="0" applyFont="1" applyFill="1" applyBorder="1" applyAlignment="1" applyProtection="1">
      <alignment/>
      <protection hidden="1"/>
    </xf>
    <xf numFmtId="0" fontId="14" fillId="0" borderId="24" xfId="0" applyFont="1" applyFill="1" applyBorder="1" applyAlignment="1" applyProtection="1">
      <alignment/>
      <protection hidden="1"/>
    </xf>
    <xf numFmtId="0" fontId="14" fillId="0" borderId="25" xfId="0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horizontal="right"/>
      <protection hidden="1"/>
    </xf>
    <xf numFmtId="0" fontId="9" fillId="0" borderId="27" xfId="0" applyFont="1" applyFill="1" applyBorder="1" applyAlignment="1" applyProtection="1">
      <alignment/>
      <protection hidden="1"/>
    </xf>
    <xf numFmtId="0" fontId="9" fillId="0" borderId="28" xfId="0" applyFont="1" applyFill="1" applyBorder="1" applyAlignment="1" applyProtection="1">
      <alignment/>
      <protection hidden="1"/>
    </xf>
    <xf numFmtId="0" fontId="9" fillId="0" borderId="29" xfId="0" applyFont="1" applyFill="1" applyBorder="1" applyAlignment="1" applyProtection="1">
      <alignment/>
      <protection hidden="1"/>
    </xf>
    <xf numFmtId="0" fontId="9" fillId="0" borderId="3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31" xfId="0" applyFont="1" applyFill="1" applyBorder="1" applyAlignment="1" applyProtection="1">
      <alignment horizontal="center"/>
      <protection hidden="1"/>
    </xf>
    <xf numFmtId="0" fontId="10" fillId="0" borderId="32" xfId="0" applyFont="1" applyFill="1" applyBorder="1" applyAlignment="1" applyProtection="1">
      <alignment horizontal="right"/>
      <protection hidden="1"/>
    </xf>
    <xf numFmtId="14" fontId="10" fillId="0" borderId="33" xfId="0" applyNumberFormat="1" applyFont="1" applyFill="1" applyBorder="1" applyAlignment="1" applyProtection="1">
      <alignment horizontal="right"/>
      <protection hidden="1"/>
    </xf>
    <xf numFmtId="0" fontId="9" fillId="0" borderId="34" xfId="0" applyFont="1" applyFill="1" applyBorder="1" applyAlignment="1" applyProtection="1">
      <alignment horizontal="right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/>
      <protection hidden="1"/>
    </xf>
    <xf numFmtId="0" fontId="10" fillId="0" borderId="35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" fillId="0" borderId="36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8" fillId="0" borderId="33" xfId="0" applyFont="1" applyBorder="1" applyAlignment="1" applyProtection="1">
      <alignment/>
      <protection hidden="1"/>
    </xf>
    <xf numFmtId="0" fontId="0" fillId="0" borderId="38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0" fontId="4" fillId="0" borderId="38" xfId="0" applyFont="1" applyBorder="1" applyAlignment="1" applyProtection="1">
      <alignment/>
      <protection hidden="1"/>
    </xf>
    <xf numFmtId="0" fontId="15" fillId="0" borderId="38" xfId="0" applyFont="1" applyBorder="1" applyAlignment="1" applyProtection="1">
      <alignment/>
      <protection hidden="1"/>
    </xf>
    <xf numFmtId="0" fontId="3" fillId="0" borderId="35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3" fillId="0" borderId="40" xfId="0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10" fillId="0" borderId="36" xfId="0" applyFont="1" applyFill="1" applyBorder="1" applyAlignment="1" applyProtection="1">
      <alignment horizontal="center"/>
      <protection hidden="1"/>
    </xf>
    <xf numFmtId="0" fontId="21" fillId="0" borderId="35" xfId="0" applyNumberFormat="1" applyFont="1" applyBorder="1" applyAlignment="1" applyProtection="1">
      <alignment horizontal="center"/>
      <protection hidden="1"/>
    </xf>
    <xf numFmtId="0" fontId="21" fillId="0" borderId="40" xfId="0" applyNumberFormat="1" applyFont="1" applyBorder="1" applyAlignment="1" applyProtection="1">
      <alignment horizontal="center"/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0" fontId="22" fillId="0" borderId="14" xfId="0" applyNumberFormat="1" applyFont="1" applyBorder="1" applyAlignment="1" applyProtection="1">
      <alignment horizontal="center"/>
      <protection hidden="1"/>
    </xf>
    <xf numFmtId="0" fontId="23" fillId="0" borderId="11" xfId="0" applyNumberFormat="1" applyFont="1" applyBorder="1" applyAlignment="1" applyProtection="1">
      <alignment horizontal="center"/>
      <protection hidden="1"/>
    </xf>
    <xf numFmtId="0" fontId="21" fillId="0" borderId="11" xfId="0" applyNumberFormat="1" applyFont="1" applyFill="1" applyBorder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/>
      <protection hidden="1" locked="0"/>
    </xf>
    <xf numFmtId="0" fontId="15" fillId="33" borderId="39" xfId="0" applyFont="1" applyFill="1" applyBorder="1" applyAlignment="1" applyProtection="1">
      <alignment/>
      <protection hidden="1" locked="0"/>
    </xf>
    <xf numFmtId="0" fontId="6" fillId="33" borderId="10" xfId="0" applyFont="1" applyFill="1" applyBorder="1" applyAlignment="1" applyProtection="1">
      <alignment horizontal="center"/>
      <protection hidden="1" locked="0"/>
    </xf>
    <xf numFmtId="0" fontId="7" fillId="33" borderId="12" xfId="0" applyFont="1" applyFill="1" applyBorder="1" applyAlignment="1" applyProtection="1">
      <alignment horizontal="center"/>
      <protection hidden="1" locked="0"/>
    </xf>
    <xf numFmtId="0" fontId="7" fillId="33" borderId="41" xfId="0" applyFont="1" applyFill="1" applyBorder="1" applyAlignment="1" applyProtection="1">
      <alignment horizontal="center"/>
      <protection hidden="1" locked="0"/>
    </xf>
    <xf numFmtId="0" fontId="0" fillId="33" borderId="13" xfId="0" applyFont="1" applyFill="1" applyBorder="1" applyAlignment="1" applyProtection="1">
      <alignment/>
      <protection hidden="1" locked="0"/>
    </xf>
    <xf numFmtId="0" fontId="7" fillId="33" borderId="13" xfId="0" applyFont="1" applyFill="1" applyBorder="1" applyAlignment="1" applyProtection="1">
      <alignment horizontal="center"/>
      <protection hidden="1" locked="0"/>
    </xf>
    <xf numFmtId="0" fontId="7" fillId="33" borderId="42" xfId="0" applyFont="1" applyFill="1" applyBorder="1" applyAlignment="1" applyProtection="1">
      <alignment horizontal="center"/>
      <protection hidden="1" locked="0"/>
    </xf>
    <xf numFmtId="0" fontId="12" fillId="33" borderId="10" xfId="0" applyFont="1" applyFill="1" applyBorder="1" applyAlignment="1" applyProtection="1">
      <alignment horizontal="center"/>
      <protection hidden="1" locked="0"/>
    </xf>
    <xf numFmtId="0" fontId="12" fillId="33" borderId="41" xfId="0" applyFont="1" applyFill="1" applyBorder="1" applyAlignment="1" applyProtection="1">
      <alignment/>
      <protection hidden="1" locked="0"/>
    </xf>
    <xf numFmtId="0" fontId="10" fillId="33" borderId="43" xfId="0" applyFont="1" applyFill="1" applyBorder="1" applyAlignment="1" applyProtection="1">
      <alignment horizontal="right"/>
      <protection hidden="1" locked="0"/>
    </xf>
    <xf numFmtId="14" fontId="10" fillId="33" borderId="44" xfId="0" applyNumberFormat="1" applyFont="1" applyFill="1" applyBorder="1" applyAlignment="1" applyProtection="1">
      <alignment horizontal="right"/>
      <protection hidden="1" locked="0"/>
    </xf>
    <xf numFmtId="0" fontId="10" fillId="33" borderId="45" xfId="0" applyFont="1" applyFill="1" applyBorder="1" applyAlignment="1" applyProtection="1">
      <alignment/>
      <protection hidden="1" locked="0"/>
    </xf>
    <xf numFmtId="0" fontId="10" fillId="33" borderId="46" xfId="0" applyFont="1" applyFill="1" applyBorder="1" applyAlignment="1" applyProtection="1">
      <alignment/>
      <protection hidden="1" locked="0"/>
    </xf>
    <xf numFmtId="0" fontId="10" fillId="33" borderId="47" xfId="0" applyFont="1" applyFill="1" applyBorder="1" applyAlignment="1" applyProtection="1">
      <alignment/>
      <protection hidden="1" locked="0"/>
    </xf>
    <xf numFmtId="0" fontId="12" fillId="34" borderId="48" xfId="0" applyFont="1" applyFill="1" applyBorder="1" applyAlignment="1" applyProtection="1">
      <alignment horizontal="center"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0" fontId="0" fillId="34" borderId="28" xfId="0" applyFont="1" applyFill="1" applyBorder="1" applyAlignment="1" applyProtection="1">
      <alignment/>
      <protection hidden="1" locked="0"/>
    </xf>
    <xf numFmtId="0" fontId="12" fillId="34" borderId="49" xfId="0" applyFont="1" applyFill="1" applyBorder="1" applyAlignment="1" applyProtection="1">
      <alignment horizontal="center"/>
      <protection hidden="1" locked="0"/>
    </xf>
    <xf numFmtId="0" fontId="0" fillId="34" borderId="50" xfId="0" applyFont="1" applyFill="1" applyBorder="1" applyAlignment="1" applyProtection="1">
      <alignment/>
      <protection hidden="1" locked="0"/>
    </xf>
    <xf numFmtId="0" fontId="0" fillId="34" borderId="30" xfId="0" applyFont="1" applyFill="1" applyBorder="1" applyAlignment="1" applyProtection="1">
      <alignment/>
      <protection hidden="1" locked="0"/>
    </xf>
    <xf numFmtId="0" fontId="6" fillId="34" borderId="43" xfId="0" applyFont="1" applyFill="1" applyBorder="1" applyAlignment="1" applyProtection="1">
      <alignment horizontal="center"/>
      <protection hidden="1" locked="0"/>
    </xf>
    <xf numFmtId="0" fontId="6" fillId="34" borderId="32" xfId="0" applyFont="1" applyFill="1" applyBorder="1" applyAlignment="1" applyProtection="1">
      <alignment horizontal="center"/>
      <protection hidden="1" locked="0"/>
    </xf>
    <xf numFmtId="0" fontId="6" fillId="34" borderId="41" xfId="0" applyFont="1" applyFill="1" applyBorder="1" applyAlignment="1" applyProtection="1">
      <alignment horizontal="center"/>
      <protection hidden="1" locked="0"/>
    </xf>
    <xf numFmtId="0" fontId="6" fillId="34" borderId="42" xfId="0" applyFont="1" applyFill="1" applyBorder="1" applyAlignment="1" applyProtection="1">
      <alignment horizontal="center"/>
      <protection hidden="1" locked="0"/>
    </xf>
    <xf numFmtId="0" fontId="6" fillId="34" borderId="26" xfId="0" applyFont="1" applyFill="1" applyBorder="1" applyAlignment="1" applyProtection="1">
      <alignment horizontal="center"/>
      <protection hidden="1" locked="0"/>
    </xf>
    <xf numFmtId="0" fontId="21" fillId="0" borderId="51" xfId="0" applyNumberFormat="1" applyFont="1" applyFill="1" applyBorder="1" applyAlignment="1" applyProtection="1">
      <alignment horizontal="center"/>
      <protection hidden="1"/>
    </xf>
    <xf numFmtId="0" fontId="25" fillId="0" borderId="41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21" fillId="0" borderId="3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5" fillId="0" borderId="55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center"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 hidden="1"/>
    </xf>
    <xf numFmtId="0" fontId="12" fillId="33" borderId="43" xfId="0" applyFont="1" applyFill="1" applyBorder="1" applyAlignment="1" applyProtection="1">
      <alignment horizontal="center"/>
      <protection hidden="1" locked="0"/>
    </xf>
    <xf numFmtId="0" fontId="12" fillId="33" borderId="58" xfId="0" applyFont="1" applyFill="1" applyBorder="1" applyAlignment="1" applyProtection="1">
      <alignment/>
      <protection hidden="1" locked="0"/>
    </xf>
    <xf numFmtId="14" fontId="12" fillId="33" borderId="40" xfId="0" applyNumberFormat="1" applyFont="1" applyFill="1" applyBorder="1" applyAlignment="1" applyProtection="1">
      <alignment horizontal="right"/>
      <protection hidden="1" locked="0"/>
    </xf>
    <xf numFmtId="0" fontId="12" fillId="33" borderId="19" xfId="0" applyFont="1" applyFill="1" applyBorder="1" applyAlignment="1" applyProtection="1">
      <alignment horizontal="center"/>
      <protection hidden="1" locked="0"/>
    </xf>
    <xf numFmtId="0" fontId="12" fillId="33" borderId="59" xfId="0" applyFont="1" applyFill="1" applyBorder="1" applyAlignment="1" applyProtection="1">
      <alignment/>
      <protection hidden="1" locked="0"/>
    </xf>
    <xf numFmtId="0" fontId="0" fillId="33" borderId="60" xfId="0" applyFont="1" applyFill="1" applyBorder="1" applyAlignment="1" applyProtection="1">
      <alignment/>
      <protection hidden="1" locked="0"/>
    </xf>
    <xf numFmtId="0" fontId="12" fillId="33" borderId="12" xfId="0" applyFont="1" applyFill="1" applyBorder="1" applyAlignment="1" applyProtection="1">
      <alignment horizontal="center"/>
      <protection hidden="1" locked="0"/>
    </xf>
    <xf numFmtId="0" fontId="0" fillId="33" borderId="12" xfId="0" applyFont="1" applyFill="1" applyBorder="1" applyAlignment="1" applyProtection="1">
      <alignment/>
      <protection hidden="1" locked="0"/>
    </xf>
    <xf numFmtId="0" fontId="7" fillId="33" borderId="44" xfId="0" applyFont="1" applyFill="1" applyBorder="1" applyAlignment="1" applyProtection="1">
      <alignment horizontal="center"/>
      <protection hidden="1" locked="0"/>
    </xf>
    <xf numFmtId="0" fontId="12" fillId="33" borderId="42" xfId="0" applyFont="1" applyFill="1" applyBorder="1" applyAlignment="1" applyProtection="1">
      <alignment horizontal="center"/>
      <protection hidden="1" locked="0"/>
    </xf>
    <xf numFmtId="0" fontId="24" fillId="0" borderId="2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 hidden="1" locked="0"/>
    </xf>
    <xf numFmtId="0" fontId="6" fillId="34" borderId="20" xfId="0" applyFont="1" applyFill="1" applyBorder="1" applyAlignment="1" applyProtection="1">
      <alignment horizontal="center"/>
      <protection hidden="1" locked="0"/>
    </xf>
    <xf numFmtId="0" fontId="6" fillId="34" borderId="55" xfId="0" applyFont="1" applyFill="1" applyBorder="1" applyAlignment="1" applyProtection="1">
      <alignment horizontal="center"/>
      <protection hidden="1" locked="0"/>
    </xf>
    <xf numFmtId="0" fontId="6" fillId="34" borderId="62" xfId="0" applyFont="1" applyFill="1" applyBorder="1" applyAlignment="1" applyProtection="1">
      <alignment horizontal="center"/>
      <protection hidden="1" locked="0"/>
    </xf>
    <xf numFmtId="0" fontId="4" fillId="33" borderId="0" xfId="0" applyFont="1" applyFill="1" applyBorder="1" applyAlignment="1" applyProtection="1">
      <alignment/>
      <protection hidden="1" locked="0"/>
    </xf>
    <xf numFmtId="0" fontId="0" fillId="0" borderId="0" xfId="0" applyAlignment="1">
      <alignment/>
    </xf>
    <xf numFmtId="0" fontId="0" fillId="0" borderId="63" xfId="0" applyBorder="1" applyAlignment="1">
      <alignment/>
    </xf>
    <xf numFmtId="0" fontId="4" fillId="33" borderId="39" xfId="0" applyFont="1" applyFill="1" applyBorder="1" applyAlignment="1" applyProtection="1">
      <alignment/>
      <protection hidden="1" locked="0"/>
    </xf>
    <xf numFmtId="0" fontId="0" fillId="0" borderId="39" xfId="0" applyBorder="1" applyAlignment="1">
      <alignment/>
    </xf>
    <xf numFmtId="0" fontId="0" fillId="0" borderId="64" xfId="0" applyBorder="1" applyAlignment="1">
      <alignment/>
    </xf>
    <xf numFmtId="0" fontId="4" fillId="33" borderId="38" xfId="0" applyFont="1" applyFill="1" applyBorder="1" applyAlignment="1" applyProtection="1">
      <alignment/>
      <protection hidden="1" locked="0"/>
    </xf>
    <xf numFmtId="0" fontId="26" fillId="0" borderId="38" xfId="0" applyFont="1" applyBorder="1" applyAlignment="1">
      <alignment/>
    </xf>
    <xf numFmtId="0" fontId="26" fillId="0" borderId="65" xfId="0" applyFont="1" applyBorder="1" applyAlignment="1">
      <alignment/>
    </xf>
    <xf numFmtId="0" fontId="4" fillId="33" borderId="0" xfId="0" applyFont="1" applyFill="1" applyBorder="1" applyAlignment="1" applyProtection="1">
      <alignment/>
      <protection hidden="1" locked="0"/>
    </xf>
    <xf numFmtId="0" fontId="26" fillId="0" borderId="0" xfId="0" applyFont="1" applyAlignment="1">
      <alignment/>
    </xf>
    <xf numFmtId="0" fontId="26" fillId="0" borderId="63" xfId="0" applyFont="1" applyBorder="1" applyAlignment="1">
      <alignment/>
    </xf>
    <xf numFmtId="0" fontId="4" fillId="33" borderId="39" xfId="0" applyFont="1" applyFill="1" applyBorder="1" applyAlignment="1" applyProtection="1">
      <alignment/>
      <protection hidden="1" locked="0"/>
    </xf>
    <xf numFmtId="0" fontId="26" fillId="0" borderId="39" xfId="0" applyFont="1" applyBorder="1" applyAlignment="1">
      <alignment/>
    </xf>
    <xf numFmtId="0" fontId="26" fillId="0" borderId="64" xfId="0" applyFont="1" applyBorder="1" applyAlignment="1">
      <alignment/>
    </xf>
    <xf numFmtId="0" fontId="20" fillId="33" borderId="37" xfId="0" applyFont="1" applyFill="1" applyBorder="1" applyAlignment="1" applyProtection="1">
      <alignment horizontal="center" vertical="center"/>
      <protection hidden="1" locked="0"/>
    </xf>
    <xf numFmtId="0" fontId="20" fillId="33" borderId="36" xfId="0" applyFont="1" applyFill="1" applyBorder="1" applyAlignment="1" applyProtection="1">
      <alignment horizontal="center" vertical="center"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30" fillId="0" borderId="0" xfId="0" applyFont="1" applyAlignment="1" applyProtection="1">
      <alignment horizontal="center"/>
      <protection hidden="1"/>
    </xf>
    <xf numFmtId="0" fontId="31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17" fillId="0" borderId="0" xfId="0" applyFont="1" applyAlignment="1" applyProtection="1">
      <alignment/>
      <protection hidden="1" locked="0"/>
    </xf>
    <xf numFmtId="0" fontId="27" fillId="33" borderId="38" xfId="0" applyFont="1" applyFill="1" applyBorder="1" applyAlignment="1" applyProtection="1">
      <alignment horizontal="center" vertical="center" wrapText="1"/>
      <protection hidden="1" locked="0"/>
    </xf>
    <xf numFmtId="0" fontId="28" fillId="33" borderId="38" xfId="0" applyFont="1" applyFill="1" applyBorder="1" applyAlignment="1" applyProtection="1">
      <alignment/>
      <protection hidden="1" locked="0"/>
    </xf>
    <xf numFmtId="0" fontId="28" fillId="0" borderId="38" xfId="0" applyFont="1" applyBorder="1" applyAlignment="1">
      <alignment/>
    </xf>
    <xf numFmtId="0" fontId="28" fillId="0" borderId="65" xfId="0" applyFont="1" applyBorder="1" applyAlignment="1">
      <alignment/>
    </xf>
    <xf numFmtId="0" fontId="28" fillId="33" borderId="0" xfId="0" applyFont="1" applyFill="1" applyBorder="1" applyAlignment="1" applyProtection="1">
      <alignment horizontal="center" vertical="center" wrapText="1"/>
      <protection hidden="1" locked="0"/>
    </xf>
    <xf numFmtId="0" fontId="28" fillId="33" borderId="0" xfId="0" applyFont="1" applyFill="1" applyBorder="1" applyAlignment="1" applyProtection="1">
      <alignment/>
      <protection hidden="1" locked="0"/>
    </xf>
    <xf numFmtId="0" fontId="28" fillId="0" borderId="0" xfId="0" applyFont="1" applyAlignment="1">
      <alignment/>
    </xf>
    <xf numFmtId="0" fontId="28" fillId="0" borderId="63" xfId="0" applyFont="1" applyBorder="1" applyAlignment="1">
      <alignment/>
    </xf>
    <xf numFmtId="0" fontId="28" fillId="33" borderId="39" xfId="0" applyFont="1" applyFill="1" applyBorder="1" applyAlignment="1" applyProtection="1">
      <alignment/>
      <protection hidden="1" locked="0"/>
    </xf>
    <xf numFmtId="0" fontId="28" fillId="0" borderId="39" xfId="0" applyFont="1" applyBorder="1" applyAlignment="1">
      <alignment/>
    </xf>
    <xf numFmtId="0" fontId="28" fillId="0" borderId="64" xfId="0" applyFont="1" applyBorder="1" applyAlignment="1">
      <alignment/>
    </xf>
    <xf numFmtId="14" fontId="4" fillId="33" borderId="38" xfId="0" applyNumberFormat="1" applyFont="1" applyFill="1" applyBorder="1" applyAlignment="1" applyProtection="1">
      <alignment horizontal="left"/>
      <protection hidden="1" locked="0"/>
    </xf>
    <xf numFmtId="0" fontId="0" fillId="0" borderId="38" xfId="0" applyBorder="1" applyAlignment="1">
      <alignment horizontal="left"/>
    </xf>
    <xf numFmtId="0" fontId="0" fillId="0" borderId="65" xfId="0" applyBorder="1" applyAlignment="1">
      <alignment horizontal="left"/>
    </xf>
    <xf numFmtId="0" fontId="19" fillId="33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4" fontId="4" fillId="33" borderId="0" xfId="0" applyNumberFormat="1" applyFont="1" applyFill="1" applyBorder="1" applyAlignment="1" applyProtection="1">
      <alignment horizontal="left"/>
      <protection hidden="1" locked="0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\Cesilko\2011\serialovka%20Jinolice\statistika%20zaplacen&#233;ho%20startovn&#233;h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cestak 1"/>
      <sheetName val="cestak 2"/>
    </sheetNames>
    <sheetDataSet>
      <sheetData sheetId="0">
        <row r="3">
          <cell r="B3" t="str">
            <v>Barbora</v>
          </cell>
          <cell r="C3" t="str">
            <v>Adam</v>
          </cell>
          <cell r="D3" t="str">
            <v>J</v>
          </cell>
          <cell r="E3" t="str">
            <v>131-077</v>
          </cell>
          <cell r="F3" t="str">
            <v>Admirál JBC</v>
          </cell>
          <cell r="G3" t="str">
            <v>F4-A</v>
          </cell>
          <cell r="H3" t="str">
            <v>SALLY - 77</v>
          </cell>
          <cell r="I3">
            <v>356</v>
          </cell>
          <cell r="J3" t="str">
            <v>2,4GHz</v>
          </cell>
          <cell r="L3" t="str">
            <v>x</v>
          </cell>
          <cell r="M3" t="str">
            <v>x</v>
          </cell>
        </row>
        <row r="4">
          <cell r="B4" t="str">
            <v>Blahůtka</v>
          </cell>
          <cell r="C4" t="str">
            <v>Tomáš</v>
          </cell>
          <cell r="D4" t="str">
            <v>S</v>
          </cell>
          <cell r="E4" t="str">
            <v>409-012</v>
          </cell>
          <cell r="F4" t="str">
            <v>Plzeň Letkov</v>
          </cell>
          <cell r="G4" t="str">
            <v>F4-B</v>
          </cell>
          <cell r="H4" t="str">
            <v>Ton 12</v>
          </cell>
          <cell r="I4">
            <v>370</v>
          </cell>
          <cell r="J4" t="str">
            <v>2,4GHz</v>
          </cell>
          <cell r="K4" t="str">
            <v>x</v>
          </cell>
          <cell r="L4" t="str">
            <v>x</v>
          </cell>
        </row>
        <row r="5">
          <cell r="B5" t="str">
            <v>Bodžár J</v>
          </cell>
          <cell r="C5" t="str">
            <v>Jakub</v>
          </cell>
          <cell r="D5" t="str">
            <v>J</v>
          </cell>
          <cell r="E5" t="str">
            <v>145-003</v>
          </cell>
          <cell r="F5" t="str">
            <v>Ledenice</v>
          </cell>
          <cell r="G5" t="str">
            <v>F4-A</v>
          </cell>
          <cell r="H5" t="str">
            <v>K 203</v>
          </cell>
          <cell r="I5">
            <v>333</v>
          </cell>
          <cell r="J5">
            <v>57</v>
          </cell>
          <cell r="K5" t="str">
            <v>x</v>
          </cell>
          <cell r="L5" t="str">
            <v>x</v>
          </cell>
        </row>
        <row r="6">
          <cell r="B6" t="str">
            <v>Bodžár O</v>
          </cell>
          <cell r="C6" t="str">
            <v>Ondřej</v>
          </cell>
          <cell r="D6" t="str">
            <v>J</v>
          </cell>
          <cell r="E6" t="str">
            <v>145-067</v>
          </cell>
          <cell r="F6" t="str">
            <v>Ledenice</v>
          </cell>
          <cell r="G6" t="str">
            <v>F4-A</v>
          </cell>
          <cell r="H6" t="str">
            <v>Šumava</v>
          </cell>
          <cell r="I6">
            <v>341</v>
          </cell>
          <cell r="J6">
            <v>81</v>
          </cell>
          <cell r="K6" t="str">
            <v>x</v>
          </cell>
          <cell r="L6" t="str">
            <v>x</v>
          </cell>
        </row>
        <row r="7">
          <cell r="B7" t="str">
            <v>Cerha</v>
          </cell>
          <cell r="C7" t="str">
            <v>František</v>
          </cell>
          <cell r="D7" t="str">
            <v>S</v>
          </cell>
          <cell r="E7" t="str">
            <v>079-005</v>
          </cell>
          <cell r="F7" t="str">
            <v>Brandýs n/L</v>
          </cell>
          <cell r="G7" t="str">
            <v>F2-C</v>
          </cell>
          <cell r="H7" t="str">
            <v>USS Boxer CV-21</v>
          </cell>
          <cell r="I7">
            <v>665</v>
          </cell>
          <cell r="J7" t="str">
            <v>2,4GHz</v>
          </cell>
          <cell r="L7" t="str">
            <v>x</v>
          </cell>
        </row>
        <row r="8">
          <cell r="B8" t="str">
            <v>Čech</v>
          </cell>
          <cell r="C8" t="str">
            <v>Petr</v>
          </cell>
          <cell r="D8" t="str">
            <v>J</v>
          </cell>
          <cell r="E8" t="str">
            <v>145-005</v>
          </cell>
          <cell r="F8" t="str">
            <v>Ledenice</v>
          </cell>
          <cell r="G8" t="str">
            <v>F4-A</v>
          </cell>
          <cell r="H8" t="str">
            <v>Jolla</v>
          </cell>
          <cell r="I8">
            <v>360</v>
          </cell>
          <cell r="J8">
            <v>81</v>
          </cell>
          <cell r="K8" t="str">
            <v>x</v>
          </cell>
          <cell r="L8" t="str">
            <v>x</v>
          </cell>
          <cell r="M8" t="str">
            <v>x</v>
          </cell>
        </row>
        <row r="9">
          <cell r="B9" t="str">
            <v>Čejka</v>
          </cell>
          <cell r="C9" t="str">
            <v>Josef</v>
          </cell>
          <cell r="D9" t="str">
            <v>S</v>
          </cell>
          <cell r="E9" t="str">
            <v>079-004</v>
          </cell>
          <cell r="F9" t="str">
            <v>Brandýs n/L</v>
          </cell>
          <cell r="G9" t="str">
            <v>F4-A</v>
          </cell>
          <cell r="H9" t="str">
            <v>LILKA</v>
          </cell>
          <cell r="I9">
            <v>395</v>
          </cell>
          <cell r="J9">
            <v>54</v>
          </cell>
          <cell r="K9" t="str">
            <v>x</v>
          </cell>
          <cell r="L9" t="str">
            <v>x</v>
          </cell>
        </row>
        <row r="10">
          <cell r="B10" t="str">
            <v>Darakev</v>
          </cell>
          <cell r="C10" t="str">
            <v>Pavel</v>
          </cell>
          <cell r="D10" t="str">
            <v>S</v>
          </cell>
          <cell r="E10" t="str">
            <v>403-004</v>
          </cell>
          <cell r="F10" t="str">
            <v>Třebechovice</v>
          </cell>
          <cell r="G10" t="str">
            <v>F4-A</v>
          </cell>
          <cell r="H10" t="str">
            <v>Cyclop</v>
          </cell>
          <cell r="I10">
            <v>370</v>
          </cell>
          <cell r="J10" t="str">
            <v>81</v>
          </cell>
          <cell r="L10" t="str">
            <v>x</v>
          </cell>
        </row>
        <row r="11">
          <cell r="B11" t="str">
            <v>Douša</v>
          </cell>
          <cell r="C11" t="str">
            <v>Ladislav</v>
          </cell>
          <cell r="D11" t="str">
            <v>S</v>
          </cell>
          <cell r="E11" t="str">
            <v>535-001</v>
          </cell>
          <cell r="F11" t="str">
            <v>Písek</v>
          </cell>
          <cell r="G11" t="str">
            <v>NSS-A</v>
          </cell>
          <cell r="H11" t="str">
            <v>Legend</v>
          </cell>
          <cell r="J11" t="str">
            <v>86,88,51,53</v>
          </cell>
          <cell r="L11" t="str">
            <v>x</v>
          </cell>
          <cell r="M11" t="str">
            <v>x</v>
          </cell>
        </row>
        <row r="12">
          <cell r="B12" t="str">
            <v>Egrt</v>
          </cell>
          <cell r="C12" t="str">
            <v>Karel</v>
          </cell>
          <cell r="D12" t="str">
            <v>S</v>
          </cell>
          <cell r="E12" t="str">
            <v>091-001</v>
          </cell>
          <cell r="F12" t="str">
            <v>Drozdov</v>
          </cell>
          <cell r="G12" t="str">
            <v>NSS-C</v>
          </cell>
          <cell r="H12" t="str">
            <v>LE Renard</v>
          </cell>
          <cell r="L12" t="str">
            <v>x</v>
          </cell>
        </row>
        <row r="13">
          <cell r="B13" t="str">
            <v>Emler</v>
          </cell>
          <cell r="C13" t="str">
            <v>Vratislav</v>
          </cell>
          <cell r="D13" t="str">
            <v>S</v>
          </cell>
          <cell r="E13" t="str">
            <v>131-026</v>
          </cell>
          <cell r="F13" t="str">
            <v>Admirál JBC</v>
          </cell>
          <cell r="G13" t="str">
            <v>NSS-A</v>
          </cell>
          <cell r="H13" t="str">
            <v>Vamarie</v>
          </cell>
          <cell r="J13" t="str">
            <v>2,4GHz</v>
          </cell>
          <cell r="L13" t="str">
            <v>x</v>
          </cell>
        </row>
        <row r="14">
          <cell r="B14" t="str">
            <v>Ferjančič B</v>
          </cell>
          <cell r="C14" t="str">
            <v>Bohuslav</v>
          </cell>
          <cell r="D14" t="str">
            <v>S</v>
          </cell>
          <cell r="E14" t="str">
            <v>511-006</v>
          </cell>
          <cell r="F14" t="str">
            <v>Borovany</v>
          </cell>
          <cell r="G14" t="str">
            <v>F4-A</v>
          </cell>
          <cell r="H14" t="str">
            <v>EDITA</v>
          </cell>
          <cell r="I14" t="str">
            <v>387</v>
          </cell>
          <cell r="J14" t="str">
            <v>58</v>
          </cell>
          <cell r="K14" t="str">
            <v>x</v>
          </cell>
          <cell r="L14" t="str">
            <v>x</v>
          </cell>
          <cell r="M14" t="str">
            <v>x</v>
          </cell>
        </row>
        <row r="15">
          <cell r="B15" t="str">
            <v>Ferjančič M1</v>
          </cell>
          <cell r="C15" t="str">
            <v>Michal</v>
          </cell>
          <cell r="D15" t="str">
            <v>S</v>
          </cell>
          <cell r="E15" t="str">
            <v>511-010</v>
          </cell>
          <cell r="F15" t="str">
            <v>Borovany</v>
          </cell>
          <cell r="G15" t="str">
            <v>F4-A</v>
          </cell>
          <cell r="H15" t="str">
            <v>XENIE</v>
          </cell>
          <cell r="I15" t="str">
            <v>387</v>
          </cell>
          <cell r="J15" t="str">
            <v>2,4GHz</v>
          </cell>
          <cell r="K15" t="str">
            <v>x</v>
          </cell>
          <cell r="L15" t="str">
            <v>x</v>
          </cell>
          <cell r="M15" t="str">
            <v>x</v>
          </cell>
        </row>
        <row r="16">
          <cell r="B16" t="str">
            <v>Ferjančič M2</v>
          </cell>
          <cell r="C16" t="str">
            <v>Michal</v>
          </cell>
          <cell r="D16" t="str">
            <v>S</v>
          </cell>
          <cell r="E16" t="str">
            <v>511-010</v>
          </cell>
          <cell r="F16" t="str">
            <v>Borovany</v>
          </cell>
          <cell r="G16" t="str">
            <v>F2-B</v>
          </cell>
          <cell r="H16" t="str">
            <v>TR - 47 </v>
          </cell>
          <cell r="I16" t="str">
            <v>375</v>
          </cell>
          <cell r="J16" t="str">
            <v>2,4GHz</v>
          </cell>
          <cell r="L16" t="str">
            <v>x</v>
          </cell>
        </row>
        <row r="17">
          <cell r="B17" t="str">
            <v>Ferjančičová</v>
          </cell>
          <cell r="C17" t="str">
            <v>Aneta</v>
          </cell>
          <cell r="D17" t="str">
            <v>J</v>
          </cell>
          <cell r="E17" t="str">
            <v>511-031</v>
          </cell>
          <cell r="F17" t="str">
            <v>Borovany</v>
          </cell>
          <cell r="G17" t="str">
            <v>F4-A</v>
          </cell>
          <cell r="H17" t="str">
            <v>EDITA</v>
          </cell>
          <cell r="I17" t="str">
            <v>387</v>
          </cell>
          <cell r="J17" t="str">
            <v>50</v>
          </cell>
          <cell r="K17" t="str">
            <v>x</v>
          </cell>
          <cell r="L17" t="str">
            <v>x</v>
          </cell>
          <cell r="M17" t="str">
            <v>x</v>
          </cell>
        </row>
        <row r="18">
          <cell r="B18" t="str">
            <v>Folkman</v>
          </cell>
          <cell r="C18" t="str">
            <v>Ladislav</v>
          </cell>
          <cell r="D18" t="str">
            <v>S</v>
          </cell>
          <cell r="E18" t="str">
            <v>140-056</v>
          </cell>
          <cell r="F18" t="str">
            <v>Kolín</v>
          </cell>
          <cell r="G18" t="str">
            <v>NSS-B</v>
          </cell>
          <cell r="H18" t="str">
            <v>Lulworth</v>
          </cell>
          <cell r="J18" t="str">
            <v>53,58,82,90</v>
          </cell>
          <cell r="L18" t="str">
            <v>x</v>
          </cell>
        </row>
        <row r="19">
          <cell r="B19" t="str">
            <v>Franc</v>
          </cell>
          <cell r="C19" t="str">
            <v>Miloš</v>
          </cell>
          <cell r="D19" t="str">
            <v>S</v>
          </cell>
          <cell r="E19" t="str">
            <v>131-061</v>
          </cell>
          <cell r="F19" t="str">
            <v>Admirál JBC</v>
          </cell>
          <cell r="G19" t="str">
            <v>F4-A </v>
          </cell>
          <cell r="H19" t="str">
            <v>EDITA</v>
          </cell>
          <cell r="I19">
            <v>342</v>
          </cell>
          <cell r="J19">
            <v>57</v>
          </cell>
          <cell r="L19" t="str">
            <v>x</v>
          </cell>
        </row>
        <row r="20">
          <cell r="B20" t="str">
            <v>Grňa I</v>
          </cell>
          <cell r="C20" t="str">
            <v>Ivan</v>
          </cell>
          <cell r="D20" t="str">
            <v>S</v>
          </cell>
          <cell r="E20" t="str">
            <v>135-012</v>
          </cell>
          <cell r="F20" t="str">
            <v>Kroměříž</v>
          </cell>
          <cell r="G20" t="str">
            <v>F2-A</v>
          </cell>
          <cell r="H20" t="str">
            <v>Stražak 14</v>
          </cell>
          <cell r="I20">
            <v>440</v>
          </cell>
          <cell r="J20" t="str">
            <v>2,4GHz</v>
          </cell>
          <cell r="L20" t="str">
            <v>x</v>
          </cell>
        </row>
        <row r="21">
          <cell r="B21" t="str">
            <v>Grňa L</v>
          </cell>
          <cell r="C21" t="str">
            <v>Lukáš</v>
          </cell>
          <cell r="D21" t="str">
            <v>S</v>
          </cell>
          <cell r="E21" t="str">
            <v>135-011</v>
          </cell>
          <cell r="F21" t="str">
            <v>Kroměříž</v>
          </cell>
          <cell r="G21" t="str">
            <v>F4-B</v>
          </cell>
          <cell r="H21" t="str">
            <v>St. Canute</v>
          </cell>
          <cell r="I21">
            <v>360</v>
          </cell>
          <cell r="J21">
            <v>81</v>
          </cell>
          <cell r="L21" t="str">
            <v>x</v>
          </cell>
        </row>
        <row r="22">
          <cell r="B22" t="str">
            <v>Hlach T1</v>
          </cell>
          <cell r="C22" t="str">
            <v>Tomáš</v>
          </cell>
          <cell r="D22" t="str">
            <v>J</v>
          </cell>
          <cell r="E22" t="str">
            <v>145-004</v>
          </cell>
          <cell r="F22" t="str">
            <v>Ledenice</v>
          </cell>
          <cell r="G22" t="str">
            <v>F4-B</v>
          </cell>
          <cell r="H22" t="str">
            <v>Neptun</v>
          </cell>
          <cell r="I22">
            <v>342</v>
          </cell>
          <cell r="J22" t="str">
            <v>2,4GHz</v>
          </cell>
          <cell r="K22" t="str">
            <v>x</v>
          </cell>
          <cell r="L22" t="str">
            <v>x</v>
          </cell>
          <cell r="M22" t="str">
            <v>x</v>
          </cell>
        </row>
        <row r="23">
          <cell r="B23" t="str">
            <v>Hlach T2</v>
          </cell>
          <cell r="C23" t="str">
            <v>Tomáš</v>
          </cell>
          <cell r="D23" t="str">
            <v>J</v>
          </cell>
          <cell r="E23" t="str">
            <v>145-004</v>
          </cell>
          <cell r="F23" t="str">
            <v>Ledenice</v>
          </cell>
          <cell r="G23" t="str">
            <v>F4-C</v>
          </cell>
          <cell r="H23" t="str">
            <v>USS Chevalier</v>
          </cell>
          <cell r="I23">
            <v>284</v>
          </cell>
          <cell r="J23" t="str">
            <v>2,4GHz</v>
          </cell>
          <cell r="L23" t="str">
            <v>x</v>
          </cell>
        </row>
        <row r="24">
          <cell r="B24" t="str">
            <v>Hlava</v>
          </cell>
          <cell r="C24" t="str">
            <v>Petr</v>
          </cell>
          <cell r="D24" t="str">
            <v>S</v>
          </cell>
          <cell r="E24" t="str">
            <v>189-001</v>
          </cell>
          <cell r="F24" t="str">
            <v>Česílko</v>
          </cell>
          <cell r="G24" t="str">
            <v>F4-A</v>
          </cell>
          <cell r="H24" t="str">
            <v>Regatta</v>
          </cell>
          <cell r="I24">
            <v>370</v>
          </cell>
          <cell r="J24" t="str">
            <v>2,4GHz</v>
          </cell>
          <cell r="K24" t="str">
            <v>x</v>
          </cell>
          <cell r="L24" t="str">
            <v>x</v>
          </cell>
        </row>
        <row r="25">
          <cell r="B25" t="str">
            <v>Hlavová</v>
          </cell>
          <cell r="C25" t="str">
            <v>Adéla</v>
          </cell>
          <cell r="D25" t="str">
            <v>J</v>
          </cell>
          <cell r="F25" t="str">
            <v>Kbelnice</v>
          </cell>
          <cell r="G25" t="str">
            <v>F4-A</v>
          </cell>
          <cell r="H25" t="str">
            <v>Str. člun</v>
          </cell>
          <cell r="M25" t="str">
            <v>x</v>
          </cell>
        </row>
        <row r="26">
          <cell r="B26" t="str">
            <v>Hosnedl</v>
          </cell>
          <cell r="C26" t="str">
            <v>František</v>
          </cell>
          <cell r="D26" t="str">
            <v>S</v>
          </cell>
          <cell r="E26" t="str">
            <v>511-005</v>
          </cell>
          <cell r="F26" t="str">
            <v>Borovany</v>
          </cell>
          <cell r="G26" t="str">
            <v>F4-A</v>
          </cell>
          <cell r="H26" t="str">
            <v>Mistral</v>
          </cell>
          <cell r="I26">
            <v>380</v>
          </cell>
          <cell r="J26" t="str">
            <v>2,4GHz</v>
          </cell>
          <cell r="L26" t="str">
            <v>x</v>
          </cell>
        </row>
        <row r="27">
          <cell r="B27" t="str">
            <v>Houska M1</v>
          </cell>
          <cell r="C27" t="str">
            <v>Martin</v>
          </cell>
          <cell r="D27" t="str">
            <v>S</v>
          </cell>
          <cell r="E27" t="str">
            <v>143-001</v>
          </cell>
          <cell r="F27" t="str">
            <v>Navi Studio Plz.</v>
          </cell>
          <cell r="G27" t="str">
            <v>F2-C</v>
          </cell>
          <cell r="H27" t="str">
            <v>President Masaryk</v>
          </cell>
          <cell r="I27">
            <v>460</v>
          </cell>
          <cell r="J27">
            <v>92.52</v>
          </cell>
          <cell r="L27" t="str">
            <v>x</v>
          </cell>
        </row>
        <row r="28">
          <cell r="B28" t="str">
            <v>Houska M2</v>
          </cell>
          <cell r="C28" t="str">
            <v>Martin</v>
          </cell>
          <cell r="D28" t="str">
            <v>S</v>
          </cell>
          <cell r="E28" t="str">
            <v>143-001</v>
          </cell>
          <cell r="F28" t="str">
            <v>Navi Studio Plz.</v>
          </cell>
          <cell r="G28" t="str">
            <v>F2-A</v>
          </cell>
          <cell r="H28" t="str">
            <v>Bogdan</v>
          </cell>
          <cell r="I28">
            <v>470</v>
          </cell>
          <cell r="J28" t="str">
            <v>2,4GHz</v>
          </cell>
          <cell r="L28" t="str">
            <v>x</v>
          </cell>
        </row>
        <row r="29">
          <cell r="B29" t="str">
            <v>Chmelka</v>
          </cell>
          <cell r="C29" t="str">
            <v>František</v>
          </cell>
          <cell r="D29" t="str">
            <v>S</v>
          </cell>
          <cell r="E29" t="str">
            <v>336-003</v>
          </cell>
          <cell r="F29" t="str">
            <v>Slezko Č.Těšín</v>
          </cell>
          <cell r="G29" t="str">
            <v>NSS-B</v>
          </cell>
          <cell r="H29" t="str">
            <v>Mallard</v>
          </cell>
          <cell r="J29" t="str">
            <v>51,53,55</v>
          </cell>
          <cell r="L29" t="str">
            <v>x</v>
          </cell>
        </row>
        <row r="30">
          <cell r="B30" t="str">
            <v>Jakubík</v>
          </cell>
          <cell r="C30" t="str">
            <v>Miloš</v>
          </cell>
          <cell r="D30" t="str">
            <v>S</v>
          </cell>
          <cell r="E30" t="str">
            <v>131-058</v>
          </cell>
          <cell r="F30" t="str">
            <v>Admirál JBC</v>
          </cell>
          <cell r="G30" t="str">
            <v>NSS-A</v>
          </cell>
          <cell r="H30" t="str">
            <v>ATLANTIS-orig.</v>
          </cell>
          <cell r="J30" t="str">
            <v>2,4GHz</v>
          </cell>
          <cell r="L30" t="str">
            <v>x</v>
          </cell>
        </row>
        <row r="31">
          <cell r="B31" t="str">
            <v>Janeček</v>
          </cell>
          <cell r="C31" t="str">
            <v>Zdenek</v>
          </cell>
          <cell r="D31" t="str">
            <v>J</v>
          </cell>
          <cell r="E31" t="str">
            <v>145-064</v>
          </cell>
          <cell r="F31" t="str">
            <v>Ledenice</v>
          </cell>
          <cell r="G31" t="str">
            <v>F4-A</v>
          </cell>
          <cell r="H31" t="str">
            <v>K 162</v>
          </cell>
          <cell r="I31">
            <v>360</v>
          </cell>
          <cell r="J31">
            <v>54</v>
          </cell>
          <cell r="K31" t="str">
            <v>x</v>
          </cell>
          <cell r="L31" t="str">
            <v>x</v>
          </cell>
          <cell r="M31" t="str">
            <v>x</v>
          </cell>
        </row>
        <row r="32">
          <cell r="B32" t="str">
            <v>Janko J1</v>
          </cell>
          <cell r="C32" t="str">
            <v>Jakub</v>
          </cell>
          <cell r="D32" t="str">
            <v>S</v>
          </cell>
          <cell r="E32" t="str">
            <v>403-008</v>
          </cell>
          <cell r="F32" t="str">
            <v>Třebechovice</v>
          </cell>
          <cell r="G32" t="str">
            <v>F4-A</v>
          </cell>
          <cell r="H32" t="str">
            <v>GMH</v>
          </cell>
          <cell r="I32">
            <v>340</v>
          </cell>
          <cell r="J32" t="str">
            <v>2,4GHz</v>
          </cell>
          <cell r="L32" t="str">
            <v>x</v>
          </cell>
        </row>
        <row r="33">
          <cell r="B33" t="str">
            <v>Janko J2</v>
          </cell>
          <cell r="C33" t="str">
            <v>Jakub</v>
          </cell>
          <cell r="D33" t="str">
            <v>S</v>
          </cell>
          <cell r="E33" t="str">
            <v>403-008</v>
          </cell>
          <cell r="F33" t="str">
            <v>Třebechovice</v>
          </cell>
          <cell r="G33" t="str">
            <v>F4-B</v>
          </cell>
          <cell r="H33" t="str">
            <v>PT 109</v>
          </cell>
          <cell r="I33">
            <v>467</v>
          </cell>
          <cell r="J33" t="str">
            <v>2,4GHz</v>
          </cell>
          <cell r="L33" t="str">
            <v>x</v>
          </cell>
        </row>
        <row r="34">
          <cell r="B34" t="str">
            <v>Janoš M1</v>
          </cell>
          <cell r="C34" t="str">
            <v>Milan</v>
          </cell>
          <cell r="D34" t="str">
            <v>S</v>
          </cell>
          <cell r="E34" t="str">
            <v>079-057</v>
          </cell>
          <cell r="F34" t="str">
            <v>Brandýs n/L</v>
          </cell>
          <cell r="G34" t="str">
            <v>F4-C</v>
          </cell>
          <cell r="H34" t="str">
            <v>PT-596</v>
          </cell>
          <cell r="I34">
            <v>385</v>
          </cell>
          <cell r="J34" t="str">
            <v>2,4GHz</v>
          </cell>
          <cell r="L34" t="str">
            <v>x</v>
          </cell>
        </row>
        <row r="35">
          <cell r="B35" t="str">
            <v>Janoš M2</v>
          </cell>
          <cell r="C35" t="str">
            <v>Milan</v>
          </cell>
          <cell r="D35" t="str">
            <v>S</v>
          </cell>
          <cell r="E35" t="str">
            <v>079-057</v>
          </cell>
          <cell r="F35" t="str">
            <v>Brandýs n/L</v>
          </cell>
          <cell r="G35" t="str">
            <v>NSS-A</v>
          </cell>
          <cell r="H35" t="str">
            <v>Longtze</v>
          </cell>
          <cell r="J35" t="str">
            <v>2,4GHz</v>
          </cell>
          <cell r="L35" t="str">
            <v>x</v>
          </cell>
        </row>
        <row r="36">
          <cell r="B36" t="str">
            <v>Jedlička J</v>
          </cell>
          <cell r="C36" t="str">
            <v>Jan</v>
          </cell>
          <cell r="D36" t="str">
            <v>S</v>
          </cell>
          <cell r="E36" t="str">
            <v>511-009</v>
          </cell>
          <cell r="F36" t="str">
            <v>Borovany</v>
          </cell>
          <cell r="G36" t="str">
            <v>F4-A</v>
          </cell>
          <cell r="H36" t="str">
            <v>Gaia</v>
          </cell>
          <cell r="I36">
            <v>362</v>
          </cell>
          <cell r="J36" t="str">
            <v>2,4GHz</v>
          </cell>
          <cell r="K36" t="str">
            <v>x</v>
          </cell>
          <cell r="L36" t="str">
            <v>x</v>
          </cell>
        </row>
        <row r="37">
          <cell r="B37" t="str">
            <v>Jedlička L</v>
          </cell>
          <cell r="C37" t="str">
            <v>Lubomír</v>
          </cell>
          <cell r="D37" t="str">
            <v>S</v>
          </cell>
          <cell r="E37" t="str">
            <v>511-008</v>
          </cell>
          <cell r="F37" t="str">
            <v>Borovany</v>
          </cell>
          <cell r="G37" t="str">
            <v>F4-A</v>
          </cell>
          <cell r="H37" t="str">
            <v>Policie</v>
          </cell>
          <cell r="I37">
            <v>370</v>
          </cell>
          <cell r="J37" t="str">
            <v>2,4GHz</v>
          </cell>
          <cell r="K37" t="str">
            <v>x</v>
          </cell>
          <cell r="L37" t="str">
            <v>x</v>
          </cell>
        </row>
        <row r="38">
          <cell r="B38" t="str">
            <v>Jedlička P</v>
          </cell>
          <cell r="C38" t="str">
            <v>Pavel</v>
          </cell>
          <cell r="D38" t="str">
            <v>S</v>
          </cell>
          <cell r="E38" t="str">
            <v>511-011</v>
          </cell>
          <cell r="F38" t="str">
            <v>Borovany</v>
          </cell>
          <cell r="G38" t="str">
            <v>F4-A</v>
          </cell>
          <cell r="H38" t="str">
            <v>Leader</v>
          </cell>
          <cell r="I38">
            <v>390</v>
          </cell>
          <cell r="J38" t="str">
            <v>2,4GHz</v>
          </cell>
          <cell r="K38" t="str">
            <v>x</v>
          </cell>
          <cell r="L38" t="str">
            <v>x</v>
          </cell>
        </row>
        <row r="39">
          <cell r="B39" t="str">
            <v>Jedlička S</v>
          </cell>
          <cell r="C39" t="str">
            <v>Stanislav</v>
          </cell>
          <cell r="D39" t="str">
            <v>S</v>
          </cell>
          <cell r="E39" t="str">
            <v>135-020</v>
          </cell>
          <cell r="F39" t="str">
            <v>Kroměříž</v>
          </cell>
          <cell r="G39" t="str">
            <v>DS</v>
          </cell>
          <cell r="H39" t="str">
            <v>St. Canute</v>
          </cell>
          <cell r="I39">
            <v>525</v>
          </cell>
          <cell r="J39">
            <v>52</v>
          </cell>
          <cell r="L39" t="str">
            <v>x</v>
          </cell>
        </row>
        <row r="40">
          <cell r="B40" t="str">
            <v>Jirková</v>
          </cell>
          <cell r="C40" t="str">
            <v>Lenka</v>
          </cell>
          <cell r="D40" t="str">
            <v>S</v>
          </cell>
          <cell r="E40" t="str">
            <v>511-028</v>
          </cell>
          <cell r="F40" t="str">
            <v>Borovany</v>
          </cell>
          <cell r="G40" t="str">
            <v>F4-A</v>
          </cell>
          <cell r="H40" t="str">
            <v>Leader</v>
          </cell>
          <cell r="I40">
            <v>377</v>
          </cell>
          <cell r="J40">
            <v>58</v>
          </cell>
          <cell r="K40" t="str">
            <v>x</v>
          </cell>
          <cell r="L40" t="str">
            <v>x</v>
          </cell>
        </row>
        <row r="41">
          <cell r="B41" t="str">
            <v>Jíša</v>
          </cell>
          <cell r="C41" t="str">
            <v>Petr</v>
          </cell>
          <cell r="D41" t="str">
            <v>S</v>
          </cell>
          <cell r="E41" t="str">
            <v>409-001</v>
          </cell>
          <cell r="F41" t="str">
            <v>Plzeň Letkov</v>
          </cell>
          <cell r="G41" t="str">
            <v>F4-A</v>
          </cell>
          <cell r="H41" t="str">
            <v>White Star</v>
          </cell>
          <cell r="I41">
            <v>362</v>
          </cell>
          <cell r="J41">
            <v>84</v>
          </cell>
          <cell r="L41" t="str">
            <v>x</v>
          </cell>
          <cell r="M41" t="str">
            <v>x</v>
          </cell>
        </row>
        <row r="42">
          <cell r="B42" t="str">
            <v>Kadečka</v>
          </cell>
          <cell r="C42" t="str">
            <v>Mikuláš</v>
          </cell>
          <cell r="D42" t="str">
            <v>J</v>
          </cell>
          <cell r="E42" t="str">
            <v>131-084</v>
          </cell>
          <cell r="F42" t="str">
            <v>Admirál JBC</v>
          </cell>
          <cell r="G42" t="str">
            <v>F4-A</v>
          </cell>
          <cell r="H42" t="str">
            <v>SALLY 84</v>
          </cell>
          <cell r="I42">
            <v>356</v>
          </cell>
          <cell r="J42" t="str">
            <v>2,4GHz</v>
          </cell>
          <cell r="L42" t="str">
            <v>x</v>
          </cell>
          <cell r="M42" t="str">
            <v>x</v>
          </cell>
        </row>
        <row r="43">
          <cell r="B43" t="str">
            <v>Kincl </v>
          </cell>
          <cell r="C43" t="str">
            <v>Antonin</v>
          </cell>
          <cell r="D43" t="str">
            <v>S</v>
          </cell>
          <cell r="E43" t="str">
            <v>336-009</v>
          </cell>
          <cell r="F43" t="str">
            <v>Slezko Č.Těšín</v>
          </cell>
          <cell r="G43" t="str">
            <v>NSS-A</v>
          </cell>
          <cell r="H43" t="str">
            <v>Pirate</v>
          </cell>
          <cell r="J43" t="str">
            <v>2,4GHz</v>
          </cell>
          <cell r="L43" t="str">
            <v>x</v>
          </cell>
        </row>
        <row r="44">
          <cell r="B44" t="str">
            <v>Král</v>
          </cell>
          <cell r="C44" t="str">
            <v>Petr</v>
          </cell>
          <cell r="D44" t="str">
            <v>J</v>
          </cell>
          <cell r="E44" t="str">
            <v>131-085</v>
          </cell>
          <cell r="F44" t="str">
            <v>Admirál JBC</v>
          </cell>
          <cell r="G44" t="str">
            <v>F4-A</v>
          </cell>
          <cell r="H44" t="str">
            <v>SALLY 85</v>
          </cell>
          <cell r="I44">
            <v>356</v>
          </cell>
          <cell r="J44" t="str">
            <v>2,4GHz</v>
          </cell>
          <cell r="L44" t="str">
            <v>x</v>
          </cell>
        </row>
        <row r="45">
          <cell r="B45" t="str">
            <v>Kriesel</v>
          </cell>
          <cell r="C45" t="str">
            <v>Jiří</v>
          </cell>
          <cell r="D45" t="str">
            <v>S</v>
          </cell>
          <cell r="E45" t="str">
            <v>131-041</v>
          </cell>
          <cell r="F45" t="str">
            <v>Admirál JBC</v>
          </cell>
          <cell r="G45" t="str">
            <v>NSS-B</v>
          </cell>
          <cell r="H45" t="str">
            <v>DOVE</v>
          </cell>
          <cell r="J45" t="str">
            <v>53,83,88</v>
          </cell>
          <cell r="L45" t="str">
            <v>x</v>
          </cell>
        </row>
        <row r="46">
          <cell r="B46" t="str">
            <v>Křítek</v>
          </cell>
          <cell r="C46" t="str">
            <v>Zdeněk</v>
          </cell>
          <cell r="D46" t="str">
            <v>S</v>
          </cell>
          <cell r="E46" t="str">
            <v>221-006</v>
          </cell>
          <cell r="F46" t="str">
            <v>Spořice</v>
          </cell>
          <cell r="G46" t="str">
            <v>F4-B</v>
          </cell>
          <cell r="H46" t="str">
            <v>Happy Hunter</v>
          </cell>
          <cell r="I46">
            <v>445</v>
          </cell>
          <cell r="J46">
            <v>50</v>
          </cell>
          <cell r="L46" t="str">
            <v>x</v>
          </cell>
        </row>
        <row r="47">
          <cell r="B47" t="str">
            <v>Kubešová</v>
          </cell>
          <cell r="C47" t="str">
            <v>Eva</v>
          </cell>
          <cell r="D47" t="str">
            <v>S</v>
          </cell>
          <cell r="E47" t="str">
            <v>079-017</v>
          </cell>
          <cell r="F47" t="str">
            <v>Brandýs n/L</v>
          </cell>
          <cell r="G47" t="str">
            <v>NSS-A</v>
          </cell>
          <cell r="H47" t="str">
            <v>Blue Moon</v>
          </cell>
          <cell r="J47" t="str">
            <v>2,4GHz</v>
          </cell>
          <cell r="L47" t="str">
            <v>x</v>
          </cell>
        </row>
        <row r="48">
          <cell r="B48" t="str">
            <v>Kubíček </v>
          </cell>
          <cell r="C48" t="str">
            <v>Jiří</v>
          </cell>
          <cell r="D48" t="str">
            <v>S</v>
          </cell>
          <cell r="E48" t="str">
            <v>330-005</v>
          </cell>
          <cell r="F48" t="str">
            <v>Vsetín</v>
          </cell>
          <cell r="G48" t="str">
            <v>F2-C</v>
          </cell>
          <cell r="H48" t="str">
            <v>Piast</v>
          </cell>
          <cell r="I48">
            <v>450</v>
          </cell>
          <cell r="J48" t="str">
            <v>2,4GHz</v>
          </cell>
          <cell r="L48" t="str">
            <v>x</v>
          </cell>
        </row>
        <row r="49">
          <cell r="B49" t="str">
            <v>Kvapil</v>
          </cell>
          <cell r="C49" t="str">
            <v>Miloš</v>
          </cell>
          <cell r="D49" t="str">
            <v>S</v>
          </cell>
          <cell r="E49" t="str">
            <v>131-027</v>
          </cell>
          <cell r="F49" t="str">
            <v>Admirál JBC</v>
          </cell>
          <cell r="G49" t="str">
            <v>NSS-A</v>
          </cell>
          <cell r="H49" t="str">
            <v>STORMY WEATHER</v>
          </cell>
          <cell r="J49" t="str">
            <v>2,4GHz</v>
          </cell>
          <cell r="L49" t="str">
            <v>x</v>
          </cell>
        </row>
        <row r="50">
          <cell r="B50" t="str">
            <v>Linhart</v>
          </cell>
          <cell r="C50" t="str">
            <v>Jiří</v>
          </cell>
          <cell r="D50" t="str">
            <v>S</v>
          </cell>
          <cell r="E50" t="str">
            <v>148-018</v>
          </cell>
          <cell r="F50" t="str">
            <v>Náchod</v>
          </cell>
          <cell r="G50" t="str">
            <v>F2-B</v>
          </cell>
          <cell r="H50" t="str">
            <v>SB-131</v>
          </cell>
          <cell r="I50">
            <v>395</v>
          </cell>
          <cell r="J50">
            <v>52</v>
          </cell>
          <cell r="L50" t="str">
            <v>x</v>
          </cell>
        </row>
        <row r="51">
          <cell r="B51" t="str">
            <v>Lukeš</v>
          </cell>
          <cell r="C51" t="str">
            <v>Martin</v>
          </cell>
          <cell r="D51" t="str">
            <v>J</v>
          </cell>
          <cell r="E51" t="str">
            <v>028-031</v>
          </cell>
          <cell r="F51" t="str">
            <v>Nautilus Proboš.</v>
          </cell>
          <cell r="G51" t="str">
            <v>NSS-A</v>
          </cell>
          <cell r="H51" t="str">
            <v>MONSSON</v>
          </cell>
          <cell r="J51" t="str">
            <v>2,4GHz</v>
          </cell>
          <cell r="L51" t="str">
            <v>x</v>
          </cell>
        </row>
        <row r="52">
          <cell r="B52" t="str">
            <v>Lukeš</v>
          </cell>
          <cell r="C52" t="str">
            <v>Jakub</v>
          </cell>
          <cell r="D52" t="str">
            <v>J</v>
          </cell>
          <cell r="E52" t="str">
            <v>028-038</v>
          </cell>
          <cell r="F52" t="str">
            <v>Nautilus Proboš.</v>
          </cell>
          <cell r="G52" t="str">
            <v>NSS-A</v>
          </cell>
          <cell r="H52" t="str">
            <v>Illbruck</v>
          </cell>
          <cell r="J52" t="str">
            <v>2,4GHz</v>
          </cell>
          <cell r="L52" t="str">
            <v>x</v>
          </cell>
        </row>
        <row r="53">
          <cell r="B53" t="str">
            <v>Luštinec</v>
          </cell>
          <cell r="C53" t="str">
            <v>Ladislav</v>
          </cell>
          <cell r="D53" t="str">
            <v>J</v>
          </cell>
          <cell r="E53" t="str">
            <v>079-050</v>
          </cell>
          <cell r="F53" t="str">
            <v>Brandýs n/L</v>
          </cell>
          <cell r="G53" t="str">
            <v>F4-A</v>
          </cell>
          <cell r="H53" t="str">
            <v>Ariela 2</v>
          </cell>
          <cell r="I53">
            <v>373</v>
          </cell>
          <cell r="J53" t="str">
            <v>2,4GHz</v>
          </cell>
          <cell r="L53" t="str">
            <v>x</v>
          </cell>
        </row>
        <row r="54">
          <cell r="B54" t="str">
            <v>Maglocký</v>
          </cell>
          <cell r="C54" t="str">
            <v>Michal</v>
          </cell>
          <cell r="D54" t="str">
            <v>S</v>
          </cell>
          <cell r="E54" t="str">
            <v>520-006</v>
          </cell>
          <cell r="F54" t="str">
            <v>Fregata Bakov</v>
          </cell>
          <cell r="G54" t="str">
            <v>F4-A</v>
          </cell>
          <cell r="H54" t="str">
            <v>Neptune</v>
          </cell>
          <cell r="I54">
            <v>340</v>
          </cell>
          <cell r="J54" t="str">
            <v>2,4GHz</v>
          </cell>
          <cell r="L54" t="str">
            <v>x</v>
          </cell>
        </row>
        <row r="55">
          <cell r="B55" t="str">
            <v>Malhaus</v>
          </cell>
          <cell r="C55" t="str">
            <v>Jiří</v>
          </cell>
          <cell r="D55" t="str">
            <v>S</v>
          </cell>
          <cell r="E55" t="str">
            <v>145-060</v>
          </cell>
          <cell r="F55" t="str">
            <v>Ledenice</v>
          </cell>
          <cell r="G55" t="str">
            <v>NSS-B</v>
          </cell>
          <cell r="H55" t="str">
            <v>Dorian Gray</v>
          </cell>
          <cell r="J55" t="str">
            <v>2,4GHz</v>
          </cell>
          <cell r="L55" t="str">
            <v>x</v>
          </cell>
        </row>
        <row r="56">
          <cell r="B56" t="str">
            <v>Medveděv</v>
          </cell>
          <cell r="C56" t="str">
            <v>Michal</v>
          </cell>
          <cell r="D56" t="str">
            <v>S</v>
          </cell>
          <cell r="E56" t="str">
            <v>131-022</v>
          </cell>
          <cell r="F56" t="str">
            <v>Admirál JBC</v>
          </cell>
          <cell r="G56" t="str">
            <v>NSS-C</v>
          </cell>
          <cell r="H56" t="str">
            <v>ELLEN</v>
          </cell>
          <cell r="J56" t="str">
            <v>2,4GHz</v>
          </cell>
          <cell r="L56" t="str">
            <v>x</v>
          </cell>
        </row>
        <row r="57">
          <cell r="B57" t="str">
            <v>Mrákota</v>
          </cell>
          <cell r="C57" t="str">
            <v>Josef</v>
          </cell>
          <cell r="D57" t="str">
            <v>S</v>
          </cell>
          <cell r="E57" t="str">
            <v>168-027</v>
          </cell>
          <cell r="F57" t="str">
            <v>Pardubice</v>
          </cell>
          <cell r="G57" t="str">
            <v>NSS-B</v>
          </cell>
          <cell r="H57" t="str">
            <v>Spray</v>
          </cell>
          <cell r="J57" t="str">
            <v>2,4GHz</v>
          </cell>
          <cell r="L57" t="str">
            <v>x</v>
          </cell>
        </row>
        <row r="58">
          <cell r="B58" t="str">
            <v>Mráz</v>
          </cell>
          <cell r="C58" t="str">
            <v>Jan</v>
          </cell>
          <cell r="D58" t="str">
            <v>J</v>
          </cell>
          <cell r="E58" t="str">
            <v>145-063</v>
          </cell>
          <cell r="F58" t="str">
            <v>Ledenice</v>
          </cell>
          <cell r="G58" t="str">
            <v>F4-A</v>
          </cell>
          <cell r="H58" t="str">
            <v>Torpédo</v>
          </cell>
          <cell r="I58">
            <v>357</v>
          </cell>
          <cell r="J58" t="str">
            <v>2,4GHz</v>
          </cell>
          <cell r="K58" t="str">
            <v>x</v>
          </cell>
          <cell r="L58" t="str">
            <v>x</v>
          </cell>
          <cell r="M58" t="str">
            <v>x</v>
          </cell>
        </row>
        <row r="59">
          <cell r="B59" t="str">
            <v>Mudra</v>
          </cell>
          <cell r="C59" t="str">
            <v>Přemysl</v>
          </cell>
          <cell r="D59" t="str">
            <v>s</v>
          </cell>
          <cell r="E59" t="str">
            <v>189-024</v>
          </cell>
          <cell r="F59" t="str">
            <v>Česílko</v>
          </cell>
          <cell r="G59" t="str">
            <v>NSS-A</v>
          </cell>
          <cell r="H59" t="str">
            <v>Sirius</v>
          </cell>
          <cell r="J59" t="str">
            <v>2,4GHz</v>
          </cell>
          <cell r="L59" t="str">
            <v>x</v>
          </cell>
        </row>
        <row r="60">
          <cell r="B60" t="str">
            <v>Otta J1</v>
          </cell>
          <cell r="C60" t="str">
            <v>Josef</v>
          </cell>
          <cell r="D60" t="str">
            <v>J</v>
          </cell>
          <cell r="E60" t="str">
            <v>134-034</v>
          </cell>
          <cell r="F60" t="str">
            <v>Royal DUX</v>
          </cell>
          <cell r="G60" t="str">
            <v>F2-A</v>
          </cell>
          <cell r="H60" t="str">
            <v>TUCANA</v>
          </cell>
          <cell r="I60">
            <v>375</v>
          </cell>
          <cell r="J60" t="str">
            <v>56</v>
          </cell>
          <cell r="L60" t="str">
            <v>x</v>
          </cell>
          <cell r="M60" t="str">
            <v>x</v>
          </cell>
        </row>
        <row r="61">
          <cell r="B61" t="str">
            <v>Otta J2</v>
          </cell>
          <cell r="C61" t="str">
            <v>Josef</v>
          </cell>
          <cell r="D61" t="str">
            <v>J</v>
          </cell>
          <cell r="E61" t="str">
            <v>134-035</v>
          </cell>
          <cell r="F61" t="str">
            <v>Royal DUX</v>
          </cell>
          <cell r="G61" t="str">
            <v>F4-B</v>
          </cell>
          <cell r="H61" t="str">
            <v>BOBR</v>
          </cell>
          <cell r="I61">
            <v>430</v>
          </cell>
          <cell r="J61" t="str">
            <v>54</v>
          </cell>
          <cell r="L61" t="str">
            <v>x</v>
          </cell>
        </row>
        <row r="62">
          <cell r="B62" t="str">
            <v>Ovčarčinová</v>
          </cell>
          <cell r="C62" t="str">
            <v>Sára</v>
          </cell>
          <cell r="D62" t="str">
            <v>S</v>
          </cell>
          <cell r="E62" t="str">
            <v>511-030</v>
          </cell>
          <cell r="F62" t="str">
            <v>Borovany</v>
          </cell>
          <cell r="G62" t="str">
            <v>F4-A</v>
          </cell>
          <cell r="H62" t="str">
            <v>Leader</v>
          </cell>
          <cell r="I62">
            <v>390</v>
          </cell>
          <cell r="J62" t="str">
            <v>2,4GHz</v>
          </cell>
          <cell r="K62" t="str">
            <v>x</v>
          </cell>
          <cell r="L62" t="str">
            <v>x</v>
          </cell>
        </row>
        <row r="63">
          <cell r="B63" t="str">
            <v>Podrazil J</v>
          </cell>
          <cell r="C63" t="str">
            <v>Jonáš</v>
          </cell>
          <cell r="D63" t="str">
            <v>J</v>
          </cell>
          <cell r="E63" t="str">
            <v>110-140</v>
          </cell>
          <cell r="F63" t="str">
            <v>Blansko</v>
          </cell>
          <cell r="G63" t="str">
            <v>F4-A</v>
          </cell>
          <cell r="H63" t="str">
            <v>Monako 1</v>
          </cell>
          <cell r="I63">
            <v>370</v>
          </cell>
          <cell r="J63" t="str">
            <v>2,4GHz</v>
          </cell>
          <cell r="K63" t="str">
            <v>x</v>
          </cell>
          <cell r="L63" t="str">
            <v>x</v>
          </cell>
          <cell r="M63" t="str">
            <v>x</v>
          </cell>
        </row>
        <row r="64">
          <cell r="B64" t="str">
            <v>Podrazil M</v>
          </cell>
          <cell r="C64" t="str">
            <v>Milan</v>
          </cell>
          <cell r="D64" t="str">
            <v>S</v>
          </cell>
          <cell r="E64" t="str">
            <v>110-141</v>
          </cell>
          <cell r="F64" t="str">
            <v>Blansko</v>
          </cell>
          <cell r="G64" t="str">
            <v>F4-A</v>
          </cell>
          <cell r="H64" t="str">
            <v>Schnellboot S1xx</v>
          </cell>
          <cell r="I64">
            <v>330</v>
          </cell>
          <cell r="J64" t="str">
            <v>2,4GHz</v>
          </cell>
          <cell r="K64" t="str">
            <v>x</v>
          </cell>
          <cell r="L64" t="str">
            <v>x</v>
          </cell>
        </row>
        <row r="65">
          <cell r="B65" t="str">
            <v>Rampas</v>
          </cell>
          <cell r="C65" t="str">
            <v>Oldřich</v>
          </cell>
          <cell r="D65" t="str">
            <v>S</v>
          </cell>
          <cell r="E65" t="str">
            <v>496-012</v>
          </cell>
          <cell r="F65" t="str">
            <v>Mikulášovice</v>
          </cell>
          <cell r="G65" t="str">
            <v>F2-C</v>
          </cell>
          <cell r="H65" t="str">
            <v>Bismarck</v>
          </cell>
          <cell r="I65">
            <v>700</v>
          </cell>
          <cell r="J65" t="str">
            <v>2,4GHz</v>
          </cell>
          <cell r="L65" t="str">
            <v>x</v>
          </cell>
        </row>
        <row r="66">
          <cell r="B66" t="str">
            <v>Riedl</v>
          </cell>
          <cell r="C66" t="str">
            <v>Pavel</v>
          </cell>
          <cell r="D66" t="str">
            <v>S</v>
          </cell>
          <cell r="E66" t="str">
            <v>330-009</v>
          </cell>
          <cell r="F66" t="str">
            <v>Vsetín</v>
          </cell>
          <cell r="G66" t="str">
            <v>F4-B</v>
          </cell>
          <cell r="H66" t="str">
            <v>Krabeton</v>
          </cell>
          <cell r="I66">
            <v>273</v>
          </cell>
          <cell r="J66" t="str">
            <v>27MHz</v>
          </cell>
          <cell r="K66" t="str">
            <v>x</v>
          </cell>
          <cell r="L66" t="str">
            <v>x</v>
          </cell>
        </row>
        <row r="67">
          <cell r="B67" t="str">
            <v>Slížek</v>
          </cell>
          <cell r="C67" t="str">
            <v>Josef</v>
          </cell>
          <cell r="D67" t="str">
            <v>S</v>
          </cell>
          <cell r="E67" t="str">
            <v>028-008</v>
          </cell>
          <cell r="F67" t="str">
            <v>Nautilus Proboš.</v>
          </cell>
          <cell r="G67" t="str">
            <v>NSS-A</v>
          </cell>
          <cell r="H67" t="str">
            <v>Solway Maid</v>
          </cell>
          <cell r="J67">
            <v>91</v>
          </cell>
          <cell r="L67" t="str">
            <v>x</v>
          </cell>
        </row>
        <row r="68">
          <cell r="B68" t="str">
            <v>Smetana</v>
          </cell>
          <cell r="C68" t="str">
            <v>Šimon</v>
          </cell>
          <cell r="D68" t="str">
            <v>J</v>
          </cell>
          <cell r="E68" t="str">
            <v>079-xxx</v>
          </cell>
          <cell r="F68" t="str">
            <v>Brandýs n/L</v>
          </cell>
          <cell r="G68" t="str">
            <v>F4-A</v>
          </cell>
          <cell r="H68" t="str">
            <v>BETYNKA</v>
          </cell>
          <cell r="I68">
            <v>365</v>
          </cell>
          <cell r="J68" t="str">
            <v>2,4GHz</v>
          </cell>
          <cell r="L68" t="str">
            <v>x</v>
          </cell>
          <cell r="M68" t="str">
            <v>x</v>
          </cell>
        </row>
        <row r="69">
          <cell r="B69" t="str">
            <v>Solfronk M2</v>
          </cell>
          <cell r="C69" t="str">
            <v>Martin</v>
          </cell>
          <cell r="D69" t="str">
            <v>J</v>
          </cell>
          <cell r="E69" t="str">
            <v>131-068</v>
          </cell>
          <cell r="F69" t="str">
            <v>Admirál JBC</v>
          </cell>
          <cell r="G69" t="str">
            <v>F4-A</v>
          </cell>
          <cell r="H69" t="str">
            <v>SALLY 68</v>
          </cell>
          <cell r="I69">
            <v>356</v>
          </cell>
          <cell r="J69" t="str">
            <v>2,4GHz</v>
          </cell>
          <cell r="L69" t="str">
            <v>x</v>
          </cell>
        </row>
        <row r="70">
          <cell r="B70" t="str">
            <v>Sviták</v>
          </cell>
          <cell r="C70" t="str">
            <v>Pavel</v>
          </cell>
          <cell r="D70" t="str">
            <v>S</v>
          </cell>
          <cell r="E70" t="str">
            <v>511-026</v>
          </cell>
          <cell r="F70" t="str">
            <v>Borovany</v>
          </cell>
          <cell r="G70" t="str">
            <v>F4-A</v>
          </cell>
          <cell r="H70" t="str">
            <v>Survey</v>
          </cell>
          <cell r="I70">
            <v>358</v>
          </cell>
          <cell r="J70" t="str">
            <v>2,4GHz</v>
          </cell>
          <cell r="K70" t="str">
            <v>x</v>
          </cell>
          <cell r="L70" t="str">
            <v>x</v>
          </cell>
          <cell r="M70" t="str">
            <v>x</v>
          </cell>
        </row>
        <row r="71">
          <cell r="B71" t="str">
            <v>Sviták O1</v>
          </cell>
          <cell r="C71" t="str">
            <v>Ondřej</v>
          </cell>
          <cell r="D71" t="str">
            <v>J</v>
          </cell>
          <cell r="E71" t="str">
            <v>511-020</v>
          </cell>
          <cell r="F71" t="str">
            <v>Borovany</v>
          </cell>
          <cell r="G71" t="str">
            <v>F2-A</v>
          </cell>
          <cell r="H71" t="str">
            <v>Monitor</v>
          </cell>
          <cell r="I71">
            <v>305</v>
          </cell>
          <cell r="J71" t="str">
            <v>2,4GHz</v>
          </cell>
          <cell r="L71" t="str">
            <v>x</v>
          </cell>
        </row>
        <row r="72">
          <cell r="B72" t="str">
            <v>Sviták O2</v>
          </cell>
          <cell r="C72" t="str">
            <v>Ondřej</v>
          </cell>
          <cell r="D72" t="str">
            <v>J</v>
          </cell>
          <cell r="E72" t="str">
            <v>511-020</v>
          </cell>
          <cell r="F72" t="str">
            <v>Borovany</v>
          </cell>
          <cell r="G72" t="str">
            <v>F4-A</v>
          </cell>
          <cell r="H72" t="str">
            <v>Leader</v>
          </cell>
          <cell r="I72">
            <v>375</v>
          </cell>
          <cell r="J72" t="str">
            <v>2,4GHz</v>
          </cell>
          <cell r="K72" t="str">
            <v>x</v>
          </cell>
          <cell r="L72" t="str">
            <v>x</v>
          </cell>
        </row>
        <row r="73">
          <cell r="B73" t="str">
            <v>Šesták</v>
          </cell>
          <cell r="C73" t="str">
            <v>Miloslav</v>
          </cell>
          <cell r="D73" t="str">
            <v>S</v>
          </cell>
          <cell r="E73" t="str">
            <v>135-007</v>
          </cell>
          <cell r="F73" t="str">
            <v>Kroměříž</v>
          </cell>
          <cell r="G73" t="str">
            <v>F2-A</v>
          </cell>
          <cell r="H73" t="str">
            <v>Watergeus</v>
          </cell>
          <cell r="I73">
            <v>400</v>
          </cell>
          <cell r="J73">
            <v>9</v>
          </cell>
          <cell r="L73" t="str">
            <v>x</v>
          </cell>
        </row>
        <row r="74">
          <cell r="B74" t="str">
            <v>Šimůnek</v>
          </cell>
          <cell r="C74" t="str">
            <v>Karel</v>
          </cell>
          <cell r="D74" t="str">
            <v>S</v>
          </cell>
          <cell r="E74" t="str">
            <v>316-010</v>
          </cell>
          <cell r="F74" t="str">
            <v>Fregata Bakov</v>
          </cell>
          <cell r="G74" t="str">
            <v>NSS-B</v>
          </cell>
          <cell r="H74" t="str">
            <v>SYLPH</v>
          </cell>
          <cell r="J74" t="str">
            <v>2,4GHz</v>
          </cell>
          <cell r="L74" t="str">
            <v>x</v>
          </cell>
        </row>
        <row r="75">
          <cell r="B75" t="str">
            <v>Špinar</v>
          </cell>
          <cell r="C75" t="str">
            <v>Jiří</v>
          </cell>
          <cell r="D75" t="str">
            <v>S</v>
          </cell>
          <cell r="E75" t="str">
            <v>131-015</v>
          </cell>
          <cell r="F75" t="str">
            <v>Admirál JBC</v>
          </cell>
          <cell r="G75" t="str">
            <v>DS</v>
          </cell>
          <cell r="H75" t="str">
            <v>D.S.Schaarhorn</v>
          </cell>
          <cell r="I75">
            <v>409</v>
          </cell>
          <cell r="J75">
            <v>59</v>
          </cell>
          <cell r="L75" t="str">
            <v>x</v>
          </cell>
        </row>
        <row r="76">
          <cell r="B76" t="str">
            <v>Šplouchalová</v>
          </cell>
          <cell r="C76" t="str">
            <v>Helena</v>
          </cell>
          <cell r="D76" t="str">
            <v>S</v>
          </cell>
          <cell r="E76" t="str">
            <v>xxx-xxx</v>
          </cell>
          <cell r="F76" t="str">
            <v>Plzeň Letkov</v>
          </cell>
          <cell r="G76" t="str">
            <v>F4-A</v>
          </cell>
          <cell r="H76" t="str">
            <v>Blecha</v>
          </cell>
          <cell r="I76">
            <v>370</v>
          </cell>
          <cell r="J76">
            <v>85</v>
          </cell>
          <cell r="K76" t="str">
            <v>x</v>
          </cell>
        </row>
        <row r="77">
          <cell r="B77" t="str">
            <v>Šrámek</v>
          </cell>
          <cell r="C77" t="str">
            <v>Vladimír</v>
          </cell>
          <cell r="D77" t="str">
            <v>S</v>
          </cell>
          <cell r="E77" t="str">
            <v>131-090</v>
          </cell>
          <cell r="F77" t="str">
            <v>Admirál JBC</v>
          </cell>
          <cell r="G77" t="str">
            <v>DS</v>
          </cell>
          <cell r="H77" t="str">
            <v>Renown</v>
          </cell>
          <cell r="I77">
            <v>470</v>
          </cell>
          <cell r="J77" t="str">
            <v>2,4GHz</v>
          </cell>
          <cell r="L77" t="str">
            <v>x</v>
          </cell>
        </row>
        <row r="78">
          <cell r="B78" t="str">
            <v>Štrosser</v>
          </cell>
          <cell r="C78" t="str">
            <v>Jan</v>
          </cell>
          <cell r="D78" t="str">
            <v>J</v>
          </cell>
          <cell r="E78" t="str">
            <v>511-029</v>
          </cell>
          <cell r="F78" t="str">
            <v>Borovany</v>
          </cell>
          <cell r="G78" t="str">
            <v>F4-A</v>
          </cell>
          <cell r="H78" t="str">
            <v>KAJMAN</v>
          </cell>
          <cell r="I78" t="str">
            <v>387</v>
          </cell>
          <cell r="J78" t="str">
            <v>2,4GHz</v>
          </cell>
          <cell r="K78" t="str">
            <v>x</v>
          </cell>
          <cell r="L78" t="str">
            <v>x</v>
          </cell>
          <cell r="M78" t="str">
            <v>x</v>
          </cell>
        </row>
        <row r="79">
          <cell r="B79" t="str">
            <v>Tomášek</v>
          </cell>
          <cell r="C79" t="str">
            <v>Martin</v>
          </cell>
          <cell r="D79" t="str">
            <v>S</v>
          </cell>
          <cell r="E79" t="str">
            <v>131-010</v>
          </cell>
          <cell r="F79" t="str">
            <v>Admirál JBC</v>
          </cell>
          <cell r="G79" t="str">
            <v>F2-B</v>
          </cell>
          <cell r="H79" t="str">
            <v>FARM</v>
          </cell>
          <cell r="I79">
            <v>405</v>
          </cell>
          <cell r="J79">
            <v>89</v>
          </cell>
          <cell r="L79" t="str">
            <v>x</v>
          </cell>
        </row>
        <row r="80">
          <cell r="B80" t="str">
            <v>Uherková</v>
          </cell>
          <cell r="C80" t="str">
            <v>Marcela</v>
          </cell>
          <cell r="D80" t="str">
            <v>S</v>
          </cell>
          <cell r="E80" t="str">
            <v>480-008</v>
          </cell>
          <cell r="F80" t="str">
            <v>Morava Hodonín</v>
          </cell>
          <cell r="G80" t="str">
            <v>NSS-A</v>
          </cell>
          <cell r="H80" t="str">
            <v>Corona II</v>
          </cell>
          <cell r="J80" t="str">
            <v>2,4GHz</v>
          </cell>
          <cell r="L80" t="str">
            <v>x</v>
          </cell>
        </row>
        <row r="81">
          <cell r="B81" t="str">
            <v>Urban  </v>
          </cell>
          <cell r="C81" t="str">
            <v>Zdeněk</v>
          </cell>
          <cell r="D81" t="str">
            <v>S</v>
          </cell>
          <cell r="E81" t="str">
            <v>330-010</v>
          </cell>
          <cell r="F81" t="str">
            <v>Vsetín</v>
          </cell>
          <cell r="G81" t="str">
            <v>F2-B</v>
          </cell>
          <cell r="H81" t="str">
            <v>Dornbusch</v>
          </cell>
          <cell r="I81">
            <v>426</v>
          </cell>
          <cell r="J81" t="str">
            <v>2,4GHz</v>
          </cell>
          <cell r="L81" t="str">
            <v>x</v>
          </cell>
        </row>
        <row r="82">
          <cell r="B82" t="str">
            <v>Václavů P1</v>
          </cell>
          <cell r="C82" t="str">
            <v>Pavel</v>
          </cell>
          <cell r="D82" t="str">
            <v>J</v>
          </cell>
          <cell r="E82" t="str">
            <v>131-065</v>
          </cell>
          <cell r="F82" t="str">
            <v>Admirál JBC</v>
          </cell>
          <cell r="G82" t="str">
            <v>F2-A</v>
          </cell>
          <cell r="H82" t="str">
            <v>R 3</v>
          </cell>
          <cell r="I82">
            <v>397</v>
          </cell>
          <cell r="J82" t="str">
            <v>2,4GHz</v>
          </cell>
          <cell r="L82" t="str">
            <v>x</v>
          </cell>
          <cell r="M82" t="str">
            <v>x</v>
          </cell>
        </row>
        <row r="83">
          <cell r="B83" t="str">
            <v>Václavů P2</v>
          </cell>
          <cell r="C83" t="str">
            <v>Pavel</v>
          </cell>
          <cell r="D83" t="str">
            <v>J</v>
          </cell>
          <cell r="E83" t="str">
            <v>131-065</v>
          </cell>
          <cell r="F83" t="str">
            <v>Admirál JBC</v>
          </cell>
          <cell r="G83" t="str">
            <v>F4-A</v>
          </cell>
          <cell r="H83" t="str">
            <v>SURVEY</v>
          </cell>
          <cell r="I83">
            <v>358</v>
          </cell>
          <cell r="J83" t="str">
            <v>2,4GHz</v>
          </cell>
          <cell r="L83" t="str">
            <v>x</v>
          </cell>
        </row>
        <row r="84">
          <cell r="B84" t="str">
            <v>Vancl</v>
          </cell>
          <cell r="C84" t="str">
            <v>Jaroslav</v>
          </cell>
          <cell r="D84" t="str">
            <v>S</v>
          </cell>
          <cell r="E84" t="str">
            <v>131-036</v>
          </cell>
          <cell r="F84" t="str">
            <v>Admirál JBC</v>
          </cell>
          <cell r="G84" t="str">
            <v>NSS-A</v>
          </cell>
          <cell r="H84" t="str">
            <v>GABRIELA</v>
          </cell>
          <cell r="J84">
            <v>83</v>
          </cell>
          <cell r="L84" t="str">
            <v>x</v>
          </cell>
        </row>
        <row r="85">
          <cell r="B85" t="str">
            <v>Vlach Ja1</v>
          </cell>
          <cell r="C85" t="str">
            <v>Jan</v>
          </cell>
          <cell r="D85" t="str">
            <v>J</v>
          </cell>
          <cell r="E85" t="str">
            <v>134-022</v>
          </cell>
          <cell r="F85" t="str">
            <v>Royal DUX</v>
          </cell>
          <cell r="G85" t="str">
            <v>F4-A</v>
          </cell>
          <cell r="H85" t="str">
            <v>Spider</v>
          </cell>
          <cell r="I85">
            <v>380</v>
          </cell>
          <cell r="J85">
            <v>81</v>
          </cell>
          <cell r="L85" t="str">
            <v>x</v>
          </cell>
          <cell r="M85" t="str">
            <v>x</v>
          </cell>
        </row>
        <row r="86">
          <cell r="B86" t="str">
            <v>Vlach Ja2</v>
          </cell>
          <cell r="C86" t="str">
            <v>Jan</v>
          </cell>
          <cell r="D86" t="str">
            <v>J</v>
          </cell>
          <cell r="E86" t="str">
            <v>134-023</v>
          </cell>
          <cell r="F86" t="str">
            <v>Royal DUX</v>
          </cell>
          <cell r="G86" t="str">
            <v>F4-B</v>
          </cell>
          <cell r="H86" t="str">
            <v>Walter Raleigh</v>
          </cell>
          <cell r="I86">
            <v>330</v>
          </cell>
          <cell r="J86">
            <v>81</v>
          </cell>
          <cell r="L86" t="str">
            <v>x</v>
          </cell>
        </row>
        <row r="87">
          <cell r="B87" t="str">
            <v>Vlach Ja3</v>
          </cell>
          <cell r="C87" t="str">
            <v>Jan</v>
          </cell>
          <cell r="D87" t="str">
            <v>J</v>
          </cell>
          <cell r="E87" t="str">
            <v>134-024</v>
          </cell>
          <cell r="F87" t="str">
            <v>Royal DUX</v>
          </cell>
          <cell r="G87" t="str">
            <v>F2-A</v>
          </cell>
          <cell r="H87" t="str">
            <v>Nancy Raymond</v>
          </cell>
          <cell r="I87">
            <v>335</v>
          </cell>
          <cell r="J87">
            <v>87</v>
          </cell>
          <cell r="L87" t="str">
            <v>x</v>
          </cell>
        </row>
        <row r="88">
          <cell r="B88" t="str">
            <v>Vlach Ji1</v>
          </cell>
          <cell r="C88" t="str">
            <v>Jiří</v>
          </cell>
          <cell r="D88" t="str">
            <v>J</v>
          </cell>
          <cell r="E88" t="str">
            <v>134-023</v>
          </cell>
          <cell r="F88" t="str">
            <v>Royal DUX</v>
          </cell>
          <cell r="G88" t="str">
            <v>F4-A</v>
          </cell>
          <cell r="H88" t="str">
            <v>Vilda</v>
          </cell>
          <cell r="I88">
            <v>390</v>
          </cell>
          <cell r="J88">
            <v>50</v>
          </cell>
          <cell r="L88" t="str">
            <v>x</v>
          </cell>
          <cell r="M88" t="str">
            <v>x</v>
          </cell>
        </row>
        <row r="89">
          <cell r="B89" t="str">
            <v>Vlach Ji2</v>
          </cell>
          <cell r="C89" t="str">
            <v>Jiří</v>
          </cell>
          <cell r="D89" t="str">
            <v>J</v>
          </cell>
          <cell r="E89" t="str">
            <v>134-024</v>
          </cell>
          <cell r="F89" t="str">
            <v>Royal DUX</v>
          </cell>
          <cell r="G89" t="str">
            <v>F4-B</v>
          </cell>
          <cell r="H89" t="str">
            <v>T 78</v>
          </cell>
          <cell r="I89">
            <v>310</v>
          </cell>
          <cell r="J89">
            <v>50</v>
          </cell>
          <cell r="L89" t="str">
            <v>x</v>
          </cell>
        </row>
        <row r="90">
          <cell r="B90" t="str">
            <v>Voráček</v>
          </cell>
          <cell r="C90" t="str">
            <v>Jiří</v>
          </cell>
          <cell r="D90" t="str">
            <v>S</v>
          </cell>
          <cell r="E90" t="str">
            <v>511-016</v>
          </cell>
          <cell r="F90" t="str">
            <v>Borovany</v>
          </cell>
          <cell r="G90" t="str">
            <v>DS</v>
          </cell>
          <cell r="H90" t="str">
            <v>Petropavlovsk</v>
          </cell>
          <cell r="I90">
            <v>500</v>
          </cell>
          <cell r="J90" t="str">
            <v>2,4GHz</v>
          </cell>
          <cell r="L90" t="str">
            <v>x</v>
          </cell>
          <cell r="M90" t="str">
            <v>x</v>
          </cell>
        </row>
        <row r="91">
          <cell r="B91" t="str">
            <v>Voráčková</v>
          </cell>
          <cell r="C91" t="str">
            <v>Kristina</v>
          </cell>
          <cell r="D91" t="str">
            <v>S</v>
          </cell>
          <cell r="E91" t="str">
            <v>511-015</v>
          </cell>
          <cell r="F91" t="str">
            <v>Borovany</v>
          </cell>
          <cell r="G91" t="str">
            <v>DS</v>
          </cell>
          <cell r="H91" t="str">
            <v>Rostislav</v>
          </cell>
          <cell r="I91">
            <v>450</v>
          </cell>
          <cell r="J91" t="str">
            <v>2,4GHz</v>
          </cell>
          <cell r="L91" t="str">
            <v>x</v>
          </cell>
        </row>
        <row r="92">
          <cell r="B92" t="str">
            <v>Votruba</v>
          </cell>
          <cell r="C92" t="str">
            <v>Jan</v>
          </cell>
          <cell r="D92" t="str">
            <v>J</v>
          </cell>
          <cell r="E92" t="str">
            <v>145-066</v>
          </cell>
          <cell r="F92" t="str">
            <v>Ledenice</v>
          </cell>
          <cell r="G92" t="str">
            <v>F4-A</v>
          </cell>
          <cell r="H92" t="str">
            <v>Policie</v>
          </cell>
          <cell r="I92">
            <v>356</v>
          </cell>
          <cell r="J92">
            <v>84</v>
          </cell>
          <cell r="K92" t="str">
            <v>x</v>
          </cell>
          <cell r="L92" t="str">
            <v>x</v>
          </cell>
          <cell r="M92" t="str">
            <v>x</v>
          </cell>
        </row>
        <row r="93">
          <cell r="B93" t="str">
            <v>Weiss V1</v>
          </cell>
          <cell r="C93" t="str">
            <v>Václav</v>
          </cell>
          <cell r="D93" t="str">
            <v>S</v>
          </cell>
          <cell r="E93" t="str">
            <v>134-036</v>
          </cell>
          <cell r="F93" t="str">
            <v>Royal DUX</v>
          </cell>
          <cell r="G93" t="str">
            <v>F4-A</v>
          </cell>
          <cell r="H93" t="str">
            <v>Policie</v>
          </cell>
          <cell r="I93">
            <v>356</v>
          </cell>
          <cell r="J93">
            <v>54</v>
          </cell>
          <cell r="L93" t="str">
            <v>x</v>
          </cell>
          <cell r="M93" t="str">
            <v>x</v>
          </cell>
        </row>
        <row r="94">
          <cell r="B94" t="str">
            <v>Weiss V2</v>
          </cell>
          <cell r="C94" t="str">
            <v>Václav</v>
          </cell>
          <cell r="D94" t="str">
            <v>S</v>
          </cell>
          <cell r="E94" t="str">
            <v>134-037</v>
          </cell>
          <cell r="F94" t="str">
            <v>Royal DUX</v>
          </cell>
          <cell r="G94" t="str">
            <v>F2-A</v>
          </cell>
          <cell r="H94" t="str">
            <v>Armeria</v>
          </cell>
          <cell r="I94">
            <v>380</v>
          </cell>
          <cell r="J94">
            <v>56</v>
          </cell>
          <cell r="L94" t="str">
            <v>x</v>
          </cell>
        </row>
        <row r="95">
          <cell r="B95" t="str">
            <v>Zachrla</v>
          </cell>
          <cell r="C95" t="str">
            <v>Zdeněk</v>
          </cell>
          <cell r="D95" t="str">
            <v>S</v>
          </cell>
          <cell r="E95" t="str">
            <v>xxx-xxx</v>
          </cell>
          <cell r="F95" t="str">
            <v>Plzeň Letkov</v>
          </cell>
          <cell r="G95" t="str">
            <v>F4-A</v>
          </cell>
          <cell r="H95" t="str">
            <v>Blecha</v>
          </cell>
          <cell r="I95">
            <v>370</v>
          </cell>
          <cell r="J95">
            <v>85</v>
          </cell>
          <cell r="K95" t="str">
            <v>x</v>
          </cell>
        </row>
        <row r="96">
          <cell r="B96" t="str">
            <v>Zbořil P</v>
          </cell>
          <cell r="C96" t="str">
            <v>Petr</v>
          </cell>
          <cell r="D96" t="str">
            <v>J</v>
          </cell>
          <cell r="E96" t="str">
            <v>145-061</v>
          </cell>
          <cell r="F96" t="str">
            <v>Ledenice</v>
          </cell>
          <cell r="G96" t="str">
            <v>F4-A</v>
          </cell>
          <cell r="H96" t="str">
            <v>Leader</v>
          </cell>
          <cell r="I96">
            <v>375</v>
          </cell>
          <cell r="J96" t="str">
            <v>2,4GHz</v>
          </cell>
          <cell r="K96" t="str">
            <v>x</v>
          </cell>
          <cell r="L96" t="str">
            <v>x</v>
          </cell>
          <cell r="M96" t="str">
            <v>x</v>
          </cell>
        </row>
        <row r="97">
          <cell r="B97" t="str">
            <v>Zbořil T</v>
          </cell>
          <cell r="C97" t="str">
            <v>Tomáš</v>
          </cell>
          <cell r="D97" t="str">
            <v>J</v>
          </cell>
          <cell r="E97" t="str">
            <v>145-062</v>
          </cell>
          <cell r="F97" t="str">
            <v>Ledenice</v>
          </cell>
          <cell r="G97" t="str">
            <v>F4-A</v>
          </cell>
          <cell r="H97" t="str">
            <v>Leader</v>
          </cell>
          <cell r="I97">
            <v>370</v>
          </cell>
          <cell r="J97" t="str">
            <v>2,4GHz</v>
          </cell>
          <cell r="K97" t="str">
            <v>x</v>
          </cell>
          <cell r="L97" t="str">
            <v>x</v>
          </cell>
          <cell r="M97" t="str">
            <v>x</v>
          </cell>
        </row>
        <row r="102">
          <cell r="D1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4"/>
  <sheetViews>
    <sheetView tabSelected="1" zoomScalePageLayoutView="0" workbookViewId="0" topLeftCell="A1">
      <pane ySplit="11" topLeftCell="A13" activePane="bottomLeft" state="frozen"/>
      <selection pane="topLeft" activeCell="A1" sqref="A1"/>
      <selection pane="bottomLeft" activeCell="A1" sqref="A1:X1"/>
    </sheetView>
  </sheetViews>
  <sheetFormatPr defaultColWidth="9.00390625" defaultRowHeight="12.75"/>
  <cols>
    <col min="1" max="1" width="5.25390625" style="38" customWidth="1"/>
    <col min="2" max="2" width="11.75390625" style="38" customWidth="1"/>
    <col min="3" max="3" width="10.125" style="38" customWidth="1"/>
    <col min="4" max="4" width="11.625" style="38" customWidth="1"/>
    <col min="5" max="5" width="0.12890625" style="38" customWidth="1"/>
    <col min="6" max="6" width="11.375" style="38" customWidth="1"/>
    <col min="7" max="7" width="11.25390625" style="38" customWidth="1"/>
    <col min="8" max="20" width="3.25390625" style="38" customWidth="1"/>
    <col min="21" max="21" width="4.125" style="38" customWidth="1"/>
    <col min="22" max="22" width="9.375" style="38" bestFit="1" customWidth="1"/>
    <col min="23" max="23" width="9.375" style="38" customWidth="1"/>
    <col min="24" max="24" width="10.25390625" style="38" bestFit="1" customWidth="1"/>
    <col min="25" max="25" width="4.625" style="38" hidden="1" customWidth="1"/>
    <col min="26" max="26" width="7.375" style="38" hidden="1" customWidth="1"/>
    <col min="27" max="27" width="4.00390625" style="38" hidden="1" customWidth="1"/>
    <col min="28" max="16384" width="9.125" style="38" customWidth="1"/>
  </cols>
  <sheetData>
    <row r="1" spans="1:24" s="7" customFormat="1" ht="18">
      <c r="A1" s="176" t="s">
        <v>36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s="7" customFormat="1" ht="3.75" customHeight="1">
      <c r="A2" s="72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5"/>
      <c r="X2" s="8"/>
    </row>
    <row r="3" spans="1:24" s="7" customFormat="1" ht="20.25">
      <c r="A3" s="52" t="s">
        <v>1</v>
      </c>
      <c r="B3" s="38"/>
      <c r="C3" s="178" t="s">
        <v>48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" t="s">
        <v>2</v>
      </c>
      <c r="S3" s="39"/>
      <c r="U3" s="39"/>
      <c r="V3" s="180"/>
      <c r="W3" s="158"/>
      <c r="X3" s="158"/>
    </row>
    <row r="4" spans="1:24" s="7" customFormat="1" ht="2.25" customHeight="1">
      <c r="A4" s="72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5"/>
      <c r="X4" s="8"/>
    </row>
    <row r="5" spans="1:24" s="7" customFormat="1" ht="15.75">
      <c r="A5" s="53" t="s">
        <v>24</v>
      </c>
      <c r="B5" s="54"/>
      <c r="C5" s="181" t="s">
        <v>47</v>
      </c>
      <c r="D5" s="182"/>
      <c r="E5" s="183"/>
      <c r="F5" s="184"/>
      <c r="G5" s="57" t="s">
        <v>3</v>
      </c>
      <c r="H5" s="192">
        <v>40790</v>
      </c>
      <c r="I5" s="193"/>
      <c r="J5" s="193"/>
      <c r="K5" s="193"/>
      <c r="L5" s="193"/>
      <c r="M5" s="193"/>
      <c r="N5" s="193"/>
      <c r="O5" s="193"/>
      <c r="P5" s="194"/>
      <c r="Q5" s="57" t="s">
        <v>4</v>
      </c>
      <c r="R5" s="59"/>
      <c r="S5" s="58"/>
      <c r="T5" s="59"/>
      <c r="U5" s="59"/>
      <c r="V5" s="163" t="s">
        <v>144</v>
      </c>
      <c r="W5" s="164"/>
      <c r="X5" s="165"/>
    </row>
    <row r="6" spans="1:24" s="7" customFormat="1" ht="15">
      <c r="A6" s="70" t="s">
        <v>38</v>
      </c>
      <c r="B6" s="55"/>
      <c r="C6" s="185"/>
      <c r="D6" s="186"/>
      <c r="E6" s="187"/>
      <c r="F6" s="188"/>
      <c r="G6" s="60" t="s">
        <v>5</v>
      </c>
      <c r="H6" s="157" t="s">
        <v>25</v>
      </c>
      <c r="I6" s="158"/>
      <c r="J6" s="158"/>
      <c r="K6" s="158"/>
      <c r="L6" s="158"/>
      <c r="M6" s="158"/>
      <c r="N6" s="158"/>
      <c r="O6" s="158"/>
      <c r="P6" s="159"/>
      <c r="Q6" s="60" t="s">
        <v>6</v>
      </c>
      <c r="R6" s="62"/>
      <c r="S6" s="61"/>
      <c r="T6" s="62"/>
      <c r="U6" s="62"/>
      <c r="V6" s="166" t="s">
        <v>145</v>
      </c>
      <c r="W6" s="167"/>
      <c r="X6" s="168"/>
    </row>
    <row r="7" spans="1:24" s="7" customFormat="1" ht="15">
      <c r="A7" s="71" t="s">
        <v>38</v>
      </c>
      <c r="B7" s="56"/>
      <c r="C7" s="189"/>
      <c r="D7" s="189"/>
      <c r="E7" s="190"/>
      <c r="F7" s="191"/>
      <c r="G7" s="63" t="s">
        <v>7</v>
      </c>
      <c r="H7" s="160" t="s">
        <v>46</v>
      </c>
      <c r="I7" s="161"/>
      <c r="J7" s="161"/>
      <c r="K7" s="161"/>
      <c r="L7" s="161"/>
      <c r="M7" s="161"/>
      <c r="N7" s="161"/>
      <c r="O7" s="161"/>
      <c r="P7" s="162"/>
      <c r="Q7" s="63" t="s">
        <v>0</v>
      </c>
      <c r="R7" s="64"/>
      <c r="S7" s="65"/>
      <c r="T7" s="65"/>
      <c r="U7" s="66"/>
      <c r="V7" s="169" t="s">
        <v>30</v>
      </c>
      <c r="W7" s="170"/>
      <c r="X7" s="171"/>
    </row>
    <row r="8" spans="1:23" s="7" customFormat="1" ht="3.75" customHeight="1" thickBot="1">
      <c r="A8" s="72" t="s">
        <v>38</v>
      </c>
      <c r="B8" s="4"/>
      <c r="C8" s="4"/>
      <c r="D8" s="4"/>
      <c r="E8" s="2"/>
      <c r="F8" s="3"/>
      <c r="G8" s="17"/>
      <c r="H8" s="17"/>
      <c r="O8" s="2"/>
      <c r="P8" s="17"/>
      <c r="R8" s="17"/>
      <c r="S8" s="3"/>
      <c r="T8" s="17"/>
      <c r="U8" s="3"/>
      <c r="V8" s="17"/>
      <c r="W8" s="38"/>
    </row>
    <row r="9" spans="1:24" s="11" customFormat="1" ht="14.25">
      <c r="A9" s="73" t="s">
        <v>38</v>
      </c>
      <c r="B9" s="9"/>
      <c r="C9" s="9"/>
      <c r="D9" s="9"/>
      <c r="E9" s="9"/>
      <c r="F9" s="10" t="s">
        <v>10</v>
      </c>
      <c r="G9" s="10" t="s">
        <v>11</v>
      </c>
      <c r="H9" s="10">
        <v>6</v>
      </c>
      <c r="I9" s="10">
        <v>9</v>
      </c>
      <c r="J9" s="10">
        <v>6</v>
      </c>
      <c r="K9" s="10">
        <v>6</v>
      </c>
      <c r="L9" s="10">
        <v>9</v>
      </c>
      <c r="M9" s="10">
        <v>6</v>
      </c>
      <c r="N9" s="10">
        <v>6</v>
      </c>
      <c r="O9" s="10">
        <v>9</v>
      </c>
      <c r="P9" s="10">
        <v>6</v>
      </c>
      <c r="Q9" s="10">
        <v>6</v>
      </c>
      <c r="R9" s="10">
        <v>9</v>
      </c>
      <c r="S9" s="10">
        <v>12</v>
      </c>
      <c r="T9" s="10">
        <v>10</v>
      </c>
      <c r="U9" s="10"/>
      <c r="V9" s="45" t="s">
        <v>27</v>
      </c>
      <c r="W9" s="48" t="s">
        <v>12</v>
      </c>
      <c r="X9" s="68" t="s">
        <v>37</v>
      </c>
    </row>
    <row r="10" spans="1:24" s="11" customFormat="1" ht="14.25">
      <c r="A10" s="12" t="s">
        <v>13</v>
      </c>
      <c r="B10" s="13" t="s">
        <v>26</v>
      </c>
      <c r="C10" s="13" t="s">
        <v>23</v>
      </c>
      <c r="D10" s="13" t="s">
        <v>32</v>
      </c>
      <c r="E10" s="13"/>
      <c r="F10" s="14" t="s">
        <v>28</v>
      </c>
      <c r="G10" s="14" t="s">
        <v>28</v>
      </c>
      <c r="H10" s="50">
        <v>-6</v>
      </c>
      <c r="I10" s="50">
        <v>-9</v>
      </c>
      <c r="J10" s="50">
        <v>-6</v>
      </c>
      <c r="K10" s="50">
        <v>-6</v>
      </c>
      <c r="L10" s="50">
        <v>-9</v>
      </c>
      <c r="M10" s="50">
        <v>-6</v>
      </c>
      <c r="N10" s="50">
        <v>-6</v>
      </c>
      <c r="O10" s="50">
        <v>-9</v>
      </c>
      <c r="P10" s="50">
        <v>-6</v>
      </c>
      <c r="Q10" s="50">
        <v>-6</v>
      </c>
      <c r="R10" s="50">
        <v>-9</v>
      </c>
      <c r="S10" s="50">
        <v>-12</v>
      </c>
      <c r="T10" s="50">
        <v>-10</v>
      </c>
      <c r="U10" s="15" t="s">
        <v>14</v>
      </c>
      <c r="V10" s="46"/>
      <c r="W10" s="51" t="s">
        <v>33</v>
      </c>
      <c r="X10" s="174" t="s">
        <v>15</v>
      </c>
    </row>
    <row r="11" spans="1:24" s="11" customFormat="1" ht="15" thickBot="1">
      <c r="A11" s="74" t="s">
        <v>38</v>
      </c>
      <c r="B11" s="13"/>
      <c r="C11" s="13"/>
      <c r="D11" s="13"/>
      <c r="E11" s="13"/>
      <c r="F11" s="13" t="s">
        <v>16</v>
      </c>
      <c r="G11" s="13" t="s">
        <v>17</v>
      </c>
      <c r="H11" s="50">
        <v>-2</v>
      </c>
      <c r="I11" s="50">
        <v>-3</v>
      </c>
      <c r="J11" s="50">
        <v>-2</v>
      </c>
      <c r="K11" s="50">
        <v>-2</v>
      </c>
      <c r="L11" s="50">
        <v>-3</v>
      </c>
      <c r="M11" s="50">
        <v>-2</v>
      </c>
      <c r="N11" s="50">
        <v>-2</v>
      </c>
      <c r="O11" s="50">
        <v>-3</v>
      </c>
      <c r="P11" s="50">
        <v>-2</v>
      </c>
      <c r="Q11" s="50">
        <v>-2</v>
      </c>
      <c r="R11" s="50">
        <v>-3</v>
      </c>
      <c r="S11" s="136">
        <v>-4</v>
      </c>
      <c r="T11" s="50">
        <v>-5</v>
      </c>
      <c r="U11" s="18"/>
      <c r="V11" s="47"/>
      <c r="W11" s="49" t="s">
        <v>34</v>
      </c>
      <c r="X11" s="175"/>
    </row>
    <row r="12" spans="1:27" ht="12.75" customHeight="1">
      <c r="A12" s="19">
        <f>IF(B12="","",1)</f>
        <v>1</v>
      </c>
      <c r="B12" s="137" t="s">
        <v>49</v>
      </c>
      <c r="C12" s="137" t="s">
        <v>110</v>
      </c>
      <c r="D12" s="137" t="s">
        <v>96</v>
      </c>
      <c r="E12" s="78"/>
      <c r="F12" s="137" t="s">
        <v>111</v>
      </c>
      <c r="G12" s="137" t="s">
        <v>139</v>
      </c>
      <c r="H12" s="153"/>
      <c r="I12" s="153"/>
      <c r="J12" s="153"/>
      <c r="K12" s="153"/>
      <c r="L12" s="153">
        <v>9</v>
      </c>
      <c r="M12" s="153">
        <v>6</v>
      </c>
      <c r="N12" s="153">
        <v>6</v>
      </c>
      <c r="O12" s="153"/>
      <c r="P12" s="153"/>
      <c r="Q12" s="153"/>
      <c r="R12" s="153">
        <v>3</v>
      </c>
      <c r="S12" s="153"/>
      <c r="T12" s="154">
        <v>10</v>
      </c>
      <c r="U12" s="20"/>
      <c r="V12" s="91"/>
      <c r="W12" s="40">
        <f>IF(B12="","",100-(SUM(H12:T12)))</f>
        <v>66</v>
      </c>
      <c r="X12" s="67">
        <f>IF(B12="","",SUM(W12:W14))</f>
        <v>66</v>
      </c>
      <c r="Z12" s="38">
        <f>X12</f>
        <v>66</v>
      </c>
      <c r="AA12" s="38">
        <f>RANK(Z12,$Z$12:$Z$58,0)</f>
        <v>6</v>
      </c>
    </row>
    <row r="13" spans="1:27" ht="12.75" customHeight="1">
      <c r="A13" s="75">
        <f>IF(B12="","",A12)</f>
        <v>1</v>
      </c>
      <c r="B13" s="138" t="s">
        <v>50</v>
      </c>
      <c r="C13" s="138"/>
      <c r="D13" s="139"/>
      <c r="E13" s="79"/>
      <c r="F13" s="80"/>
      <c r="G13" s="145"/>
      <c r="H13" s="99">
        <v>6</v>
      </c>
      <c r="I13" s="99">
        <v>9</v>
      </c>
      <c r="J13" s="99">
        <v>6</v>
      </c>
      <c r="K13" s="99">
        <v>6</v>
      </c>
      <c r="L13" s="99">
        <v>9</v>
      </c>
      <c r="M13" s="99">
        <v>6</v>
      </c>
      <c r="N13" s="99">
        <v>6</v>
      </c>
      <c r="O13" s="99">
        <v>9</v>
      </c>
      <c r="P13" s="99">
        <v>6</v>
      </c>
      <c r="Q13" s="99">
        <v>6</v>
      </c>
      <c r="R13" s="99">
        <v>9</v>
      </c>
      <c r="S13" s="99">
        <v>12</v>
      </c>
      <c r="T13" s="155">
        <v>10</v>
      </c>
      <c r="U13" s="21"/>
      <c r="V13" s="92"/>
      <c r="W13" s="44">
        <f>IF(B12="","",100-(SUM(H13:T13)))</f>
        <v>0</v>
      </c>
      <c r="X13" s="172">
        <f>AA12</f>
        <v>6</v>
      </c>
      <c r="Z13" s="38">
        <f>X15</f>
        <v>51</v>
      </c>
      <c r="AA13" s="38">
        <f aca="true" t="shared" si="0" ref="AA13:AA58">RANK(Z13,$Z$12:$Z$58,0)</f>
        <v>14</v>
      </c>
    </row>
    <row r="14" spans="1:27" ht="12.75" customHeight="1" thickBot="1">
      <c r="A14" s="75" t="str">
        <f>IF(B12="","","x")</f>
        <v>x</v>
      </c>
      <c r="B14" s="81"/>
      <c r="C14" s="81"/>
      <c r="D14" s="81"/>
      <c r="E14" s="82"/>
      <c r="F14" s="83"/>
      <c r="G14" s="146">
        <v>357</v>
      </c>
      <c r="H14" s="100">
        <v>6</v>
      </c>
      <c r="I14" s="100">
        <v>9</v>
      </c>
      <c r="J14" s="100">
        <v>6</v>
      </c>
      <c r="K14" s="100">
        <v>6</v>
      </c>
      <c r="L14" s="100">
        <v>9</v>
      </c>
      <c r="M14" s="100">
        <v>6</v>
      </c>
      <c r="N14" s="100">
        <v>6</v>
      </c>
      <c r="O14" s="100">
        <v>9</v>
      </c>
      <c r="P14" s="100">
        <v>6</v>
      </c>
      <c r="Q14" s="100">
        <v>6</v>
      </c>
      <c r="R14" s="100">
        <v>9</v>
      </c>
      <c r="S14" s="100">
        <v>12</v>
      </c>
      <c r="T14" s="156">
        <v>10</v>
      </c>
      <c r="U14" s="22"/>
      <c r="V14" s="93"/>
      <c r="W14" s="69">
        <f>IF(B12="","",100-(SUM(H14:T14)))</f>
        <v>0</v>
      </c>
      <c r="X14" s="173"/>
      <c r="Z14" s="38">
        <f>X18</f>
        <v>77</v>
      </c>
      <c r="AA14" s="38">
        <f t="shared" si="0"/>
        <v>2</v>
      </c>
    </row>
    <row r="15" spans="1:27" ht="12.75" customHeight="1">
      <c r="A15" s="19">
        <f>IF(B15="","",A12+1)</f>
        <v>2</v>
      </c>
      <c r="B15" s="140" t="s">
        <v>51</v>
      </c>
      <c r="C15" s="137" t="s">
        <v>110</v>
      </c>
      <c r="D15" s="137" t="s">
        <v>96</v>
      </c>
      <c r="E15" s="78"/>
      <c r="F15" s="137" t="s">
        <v>124</v>
      </c>
      <c r="G15" s="137">
        <v>84</v>
      </c>
      <c r="H15" s="97">
        <v>6</v>
      </c>
      <c r="I15" s="97">
        <v>3</v>
      </c>
      <c r="J15" s="97">
        <v>6</v>
      </c>
      <c r="K15" s="97"/>
      <c r="L15" s="97">
        <v>9</v>
      </c>
      <c r="M15" s="97">
        <v>6</v>
      </c>
      <c r="N15" s="97">
        <v>6</v>
      </c>
      <c r="O15" s="97"/>
      <c r="P15" s="97"/>
      <c r="Q15" s="97"/>
      <c r="R15" s="97">
        <v>3</v>
      </c>
      <c r="S15" s="97"/>
      <c r="T15" s="98">
        <v>10</v>
      </c>
      <c r="U15" s="20"/>
      <c r="V15" s="91"/>
      <c r="W15" s="40">
        <f>IF(B15="","",100-(SUM(H15:T15)))</f>
        <v>51</v>
      </c>
      <c r="X15" s="67">
        <f>IF(B15="","",SUM(W15:W17))</f>
        <v>51</v>
      </c>
      <c r="Z15" s="38">
        <f>X21</f>
        <v>6</v>
      </c>
      <c r="AA15" s="38">
        <f t="shared" si="0"/>
        <v>25</v>
      </c>
    </row>
    <row r="16" spans="1:27" ht="12.75" customHeight="1">
      <c r="A16" s="75">
        <f>IF(B15="","",A15)</f>
        <v>2</v>
      </c>
      <c r="B16" s="141" t="s">
        <v>52</v>
      </c>
      <c r="C16" s="138"/>
      <c r="D16" s="139"/>
      <c r="E16" s="79"/>
      <c r="F16" s="80"/>
      <c r="G16" s="145"/>
      <c r="H16" s="99">
        <v>6</v>
      </c>
      <c r="I16" s="99">
        <v>9</v>
      </c>
      <c r="J16" s="99">
        <v>6</v>
      </c>
      <c r="K16" s="99">
        <v>6</v>
      </c>
      <c r="L16" s="99">
        <v>9</v>
      </c>
      <c r="M16" s="99">
        <v>6</v>
      </c>
      <c r="N16" s="99">
        <v>6</v>
      </c>
      <c r="O16" s="99">
        <v>9</v>
      </c>
      <c r="P16" s="99">
        <v>6</v>
      </c>
      <c r="Q16" s="99">
        <v>6</v>
      </c>
      <c r="R16" s="99">
        <v>9</v>
      </c>
      <c r="S16" s="99">
        <v>12</v>
      </c>
      <c r="T16" s="155">
        <v>10</v>
      </c>
      <c r="U16" s="21"/>
      <c r="V16" s="92"/>
      <c r="W16" s="44">
        <f>IF(B15="","",100-(SUM(H16:T16)))</f>
        <v>0</v>
      </c>
      <c r="X16" s="172">
        <f>AA13</f>
        <v>14</v>
      </c>
      <c r="Z16" s="38">
        <f>X24</f>
        <v>53</v>
      </c>
      <c r="AA16" s="38">
        <f t="shared" si="0"/>
        <v>13</v>
      </c>
    </row>
    <row r="17" spans="1:27" ht="12.75" customHeight="1" thickBot="1">
      <c r="A17" s="75" t="str">
        <f>IF(B15="","","x")</f>
        <v>x</v>
      </c>
      <c r="B17" s="142"/>
      <c r="C17" s="81"/>
      <c r="D17" s="81"/>
      <c r="E17" s="82"/>
      <c r="F17" s="83"/>
      <c r="G17" s="146">
        <v>356</v>
      </c>
      <c r="H17" s="100">
        <v>6</v>
      </c>
      <c r="I17" s="100">
        <v>9</v>
      </c>
      <c r="J17" s="100">
        <v>6</v>
      </c>
      <c r="K17" s="100">
        <v>6</v>
      </c>
      <c r="L17" s="100">
        <v>9</v>
      </c>
      <c r="M17" s="100">
        <v>6</v>
      </c>
      <c r="N17" s="100">
        <v>6</v>
      </c>
      <c r="O17" s="100">
        <v>9</v>
      </c>
      <c r="P17" s="100">
        <v>6</v>
      </c>
      <c r="Q17" s="100">
        <v>6</v>
      </c>
      <c r="R17" s="100">
        <v>9</v>
      </c>
      <c r="S17" s="100">
        <v>12</v>
      </c>
      <c r="T17" s="156">
        <v>10</v>
      </c>
      <c r="U17" s="22"/>
      <c r="V17" s="93"/>
      <c r="W17" s="69">
        <f>IF(B15="","",100-(SUM(H17:T17)))</f>
        <v>0</v>
      </c>
      <c r="X17" s="173"/>
      <c r="Z17" s="38">
        <f>X27</f>
        <v>77</v>
      </c>
      <c r="AA17" s="38">
        <f t="shared" si="0"/>
        <v>2</v>
      </c>
    </row>
    <row r="18" spans="1:27" ht="12.75" customHeight="1">
      <c r="A18" s="19">
        <f>IF(B18="","",A15+1)</f>
        <v>3</v>
      </c>
      <c r="B18" s="143" t="s">
        <v>53</v>
      </c>
      <c r="C18" s="137" t="s">
        <v>98</v>
      </c>
      <c r="D18" s="137" t="s">
        <v>99</v>
      </c>
      <c r="E18" s="78"/>
      <c r="F18" s="137" t="s">
        <v>100</v>
      </c>
      <c r="G18" s="137" t="s">
        <v>139</v>
      </c>
      <c r="H18" s="97"/>
      <c r="I18" s="97"/>
      <c r="J18" s="97"/>
      <c r="K18" s="97">
        <v>2</v>
      </c>
      <c r="L18" s="97"/>
      <c r="M18" s="97">
        <v>2</v>
      </c>
      <c r="N18" s="97">
        <v>6</v>
      </c>
      <c r="O18" s="97"/>
      <c r="P18" s="97"/>
      <c r="Q18" s="97"/>
      <c r="R18" s="97">
        <v>3</v>
      </c>
      <c r="S18" s="97"/>
      <c r="T18" s="98">
        <v>10</v>
      </c>
      <c r="U18" s="20"/>
      <c r="V18" s="91"/>
      <c r="W18" s="40">
        <f>IF(B18="","",100-(SUM(H18:T18)))</f>
        <v>77</v>
      </c>
      <c r="X18" s="67">
        <f>IF(B18="","",SUM(W18:W20))</f>
        <v>77</v>
      </c>
      <c r="Z18" s="38">
        <f>X30</f>
        <v>50</v>
      </c>
      <c r="AA18" s="38">
        <f t="shared" si="0"/>
        <v>15</v>
      </c>
    </row>
    <row r="19" spans="1:27" ht="12.75" customHeight="1">
      <c r="A19" s="75">
        <f>IF(B18="","",A18)</f>
        <v>3</v>
      </c>
      <c r="B19" s="85" t="s">
        <v>54</v>
      </c>
      <c r="C19" s="138"/>
      <c r="D19" s="139"/>
      <c r="E19" s="79"/>
      <c r="F19" s="80"/>
      <c r="G19" s="145"/>
      <c r="H19" s="99">
        <v>6</v>
      </c>
      <c r="I19" s="99">
        <v>9</v>
      </c>
      <c r="J19" s="99">
        <v>6</v>
      </c>
      <c r="K19" s="99">
        <v>6</v>
      </c>
      <c r="L19" s="99">
        <v>9</v>
      </c>
      <c r="M19" s="99">
        <v>6</v>
      </c>
      <c r="N19" s="99">
        <v>6</v>
      </c>
      <c r="O19" s="99">
        <v>9</v>
      </c>
      <c r="P19" s="99">
        <v>6</v>
      </c>
      <c r="Q19" s="99">
        <v>6</v>
      </c>
      <c r="R19" s="99">
        <v>9</v>
      </c>
      <c r="S19" s="99">
        <v>12</v>
      </c>
      <c r="T19" s="155">
        <v>10</v>
      </c>
      <c r="U19" s="21"/>
      <c r="V19" s="92"/>
      <c r="W19" s="44">
        <f>IF(B18="","",100-(SUM(H19:T19)))</f>
        <v>0</v>
      </c>
      <c r="X19" s="172">
        <f>AA14</f>
        <v>2</v>
      </c>
      <c r="Z19" s="38">
        <f>X33</f>
        <v>64</v>
      </c>
      <c r="AA19" s="38">
        <f t="shared" si="0"/>
        <v>8</v>
      </c>
    </row>
    <row r="20" spans="1:27" ht="12.75" customHeight="1" thickBot="1">
      <c r="A20" s="75" t="str">
        <f>IF(B18="","","x")</f>
        <v>x</v>
      </c>
      <c r="B20" s="144"/>
      <c r="C20" s="81"/>
      <c r="D20" s="81"/>
      <c r="E20" s="82"/>
      <c r="F20" s="83"/>
      <c r="G20" s="146">
        <v>370</v>
      </c>
      <c r="H20" s="100">
        <v>6</v>
      </c>
      <c r="I20" s="100">
        <v>9</v>
      </c>
      <c r="J20" s="100">
        <v>6</v>
      </c>
      <c r="K20" s="100">
        <v>6</v>
      </c>
      <c r="L20" s="100">
        <v>9</v>
      </c>
      <c r="M20" s="100">
        <v>6</v>
      </c>
      <c r="N20" s="100">
        <v>6</v>
      </c>
      <c r="O20" s="100">
        <v>9</v>
      </c>
      <c r="P20" s="100">
        <v>6</v>
      </c>
      <c r="Q20" s="100">
        <v>6</v>
      </c>
      <c r="R20" s="100">
        <v>9</v>
      </c>
      <c r="S20" s="100">
        <v>12</v>
      </c>
      <c r="T20" s="156">
        <v>10</v>
      </c>
      <c r="U20" s="22"/>
      <c r="V20" s="93"/>
      <c r="W20" s="69">
        <f>IF(B18="","",100-(SUM(H20:T20)))</f>
        <v>0</v>
      </c>
      <c r="X20" s="173"/>
      <c r="Z20" s="38">
        <f>X36</f>
        <v>42</v>
      </c>
      <c r="AA20" s="38">
        <f t="shared" si="0"/>
        <v>19</v>
      </c>
    </row>
    <row r="21" spans="1:27" ht="12.75" customHeight="1">
      <c r="A21" s="19">
        <f>IF(B21="","",A18+1)</f>
        <v>4</v>
      </c>
      <c r="B21" s="84" t="s">
        <v>55</v>
      </c>
      <c r="C21" s="137" t="s">
        <v>137</v>
      </c>
      <c r="D21" s="137" t="s">
        <v>113</v>
      </c>
      <c r="E21" s="78"/>
      <c r="F21" s="137" t="s">
        <v>138</v>
      </c>
      <c r="G21" s="137" t="s">
        <v>139</v>
      </c>
      <c r="H21" s="97">
        <v>6</v>
      </c>
      <c r="I21" s="97">
        <v>9</v>
      </c>
      <c r="J21" s="97">
        <v>6</v>
      </c>
      <c r="K21" s="97">
        <v>6</v>
      </c>
      <c r="L21" s="97">
        <v>9</v>
      </c>
      <c r="M21" s="97">
        <v>6</v>
      </c>
      <c r="N21" s="97">
        <v>6</v>
      </c>
      <c r="O21" s="97">
        <v>9</v>
      </c>
      <c r="P21" s="97">
        <v>6</v>
      </c>
      <c r="Q21" s="97"/>
      <c r="R21" s="97">
        <v>9</v>
      </c>
      <c r="S21" s="97">
        <v>12</v>
      </c>
      <c r="T21" s="98">
        <v>10</v>
      </c>
      <c r="U21" s="20"/>
      <c r="V21" s="91"/>
      <c r="W21" s="40">
        <f>IF(B21="","",100-(SUM(H21:T21)))</f>
        <v>6</v>
      </c>
      <c r="X21" s="67">
        <f>IF(B21="","",SUM(W21:W23))</f>
        <v>6</v>
      </c>
      <c r="Z21" s="38">
        <f>X39</f>
        <v>69</v>
      </c>
      <c r="AA21" s="38">
        <f t="shared" si="0"/>
        <v>5</v>
      </c>
    </row>
    <row r="22" spans="1:27" ht="12.75" customHeight="1">
      <c r="A22" s="75">
        <f>IF(B21="","",A21)</f>
        <v>4</v>
      </c>
      <c r="B22" s="85" t="s">
        <v>56</v>
      </c>
      <c r="C22" s="138"/>
      <c r="D22" s="139"/>
      <c r="E22" s="79"/>
      <c r="F22" s="80"/>
      <c r="G22" s="145"/>
      <c r="H22" s="99">
        <v>6</v>
      </c>
      <c r="I22" s="99">
        <v>9</v>
      </c>
      <c r="J22" s="99">
        <v>6</v>
      </c>
      <c r="K22" s="99">
        <v>6</v>
      </c>
      <c r="L22" s="99">
        <v>9</v>
      </c>
      <c r="M22" s="99">
        <v>6</v>
      </c>
      <c r="N22" s="99">
        <v>6</v>
      </c>
      <c r="O22" s="99">
        <v>9</v>
      </c>
      <c r="P22" s="99">
        <v>6</v>
      </c>
      <c r="Q22" s="99">
        <v>6</v>
      </c>
      <c r="R22" s="99">
        <v>9</v>
      </c>
      <c r="S22" s="99">
        <v>12</v>
      </c>
      <c r="T22" s="155">
        <v>10</v>
      </c>
      <c r="U22" s="21"/>
      <c r="V22" s="92"/>
      <c r="W22" s="44">
        <f>IF(B21="","",100-(SUM(H22:T22)))</f>
        <v>0</v>
      </c>
      <c r="X22" s="172">
        <f>AA15</f>
        <v>25</v>
      </c>
      <c r="Z22" s="38">
        <f>X42</f>
        <v>33</v>
      </c>
      <c r="AA22" s="38">
        <f t="shared" si="0"/>
        <v>20</v>
      </c>
    </row>
    <row r="23" spans="1:27" ht="12.75" customHeight="1" thickBot="1">
      <c r="A23" s="75" t="str">
        <f>IF(B21="","","x")</f>
        <v>x</v>
      </c>
      <c r="B23" s="81"/>
      <c r="C23" s="81"/>
      <c r="D23" s="81"/>
      <c r="E23" s="82"/>
      <c r="F23" s="83"/>
      <c r="G23" s="146">
        <v>356</v>
      </c>
      <c r="H23" s="100">
        <v>6</v>
      </c>
      <c r="I23" s="100">
        <v>9</v>
      </c>
      <c r="J23" s="100">
        <v>6</v>
      </c>
      <c r="K23" s="100">
        <v>6</v>
      </c>
      <c r="L23" s="100">
        <v>9</v>
      </c>
      <c r="M23" s="100">
        <v>6</v>
      </c>
      <c r="N23" s="100">
        <v>6</v>
      </c>
      <c r="O23" s="100">
        <v>9</v>
      </c>
      <c r="P23" s="100">
        <v>6</v>
      </c>
      <c r="Q23" s="100">
        <v>6</v>
      </c>
      <c r="R23" s="100">
        <v>9</v>
      </c>
      <c r="S23" s="100">
        <v>12</v>
      </c>
      <c r="T23" s="156">
        <v>10</v>
      </c>
      <c r="U23" s="22"/>
      <c r="V23" s="93"/>
      <c r="W23" s="69">
        <f>IF(B21="","",100-(SUM(H23:T23)))</f>
        <v>0</v>
      </c>
      <c r="X23" s="173"/>
      <c r="Z23" s="38">
        <f>X45</f>
        <v>59</v>
      </c>
      <c r="AA23" s="38">
        <f t="shared" si="0"/>
        <v>10</v>
      </c>
    </row>
    <row r="24" spans="1:27" ht="12.75" customHeight="1">
      <c r="A24" s="19">
        <f>IF(B24="","",A21+1)</f>
        <v>5</v>
      </c>
      <c r="B24" s="84" t="s">
        <v>58</v>
      </c>
      <c r="C24" s="137" t="s">
        <v>123</v>
      </c>
      <c r="D24" s="137" t="s">
        <v>102</v>
      </c>
      <c r="E24" s="78"/>
      <c r="F24" s="137" t="s">
        <v>103</v>
      </c>
      <c r="G24" s="137" t="s">
        <v>140</v>
      </c>
      <c r="H24" s="97"/>
      <c r="I24" s="97">
        <v>9</v>
      </c>
      <c r="J24" s="97"/>
      <c r="K24" s="97">
        <v>2</v>
      </c>
      <c r="L24" s="97"/>
      <c r="M24" s="97">
        <v>6</v>
      </c>
      <c r="N24" s="97">
        <v>2</v>
      </c>
      <c r="O24" s="97">
        <v>9</v>
      </c>
      <c r="P24" s="97"/>
      <c r="Q24" s="97"/>
      <c r="R24" s="97">
        <v>9</v>
      </c>
      <c r="S24" s="97"/>
      <c r="T24" s="98">
        <v>10</v>
      </c>
      <c r="U24" s="20"/>
      <c r="V24" s="91"/>
      <c r="W24" s="40">
        <f>IF(B24="","",100-(SUM(H24:T24)))</f>
        <v>53</v>
      </c>
      <c r="X24" s="67">
        <f>IF(B24="","",SUM(W24:W26))</f>
        <v>53</v>
      </c>
      <c r="Z24" s="38">
        <f>X48</f>
        <v>20</v>
      </c>
      <c r="AA24" s="38">
        <f t="shared" si="0"/>
        <v>22</v>
      </c>
    </row>
    <row r="25" spans="1:27" ht="12.75" customHeight="1">
      <c r="A25" s="75">
        <f>IF(B24="","",A24)</f>
        <v>5</v>
      </c>
      <c r="B25" s="85" t="s">
        <v>94</v>
      </c>
      <c r="C25" s="138"/>
      <c r="D25" s="139"/>
      <c r="E25" s="79"/>
      <c r="F25" s="80"/>
      <c r="G25" s="145"/>
      <c r="H25" s="99">
        <v>6</v>
      </c>
      <c r="I25" s="99">
        <v>9</v>
      </c>
      <c r="J25" s="99">
        <v>6</v>
      </c>
      <c r="K25" s="99">
        <v>6</v>
      </c>
      <c r="L25" s="99">
        <v>9</v>
      </c>
      <c r="M25" s="99">
        <v>6</v>
      </c>
      <c r="N25" s="99">
        <v>6</v>
      </c>
      <c r="O25" s="99">
        <v>9</v>
      </c>
      <c r="P25" s="99">
        <v>6</v>
      </c>
      <c r="Q25" s="99">
        <v>6</v>
      </c>
      <c r="R25" s="99">
        <v>9</v>
      </c>
      <c r="S25" s="99">
        <v>12</v>
      </c>
      <c r="T25" s="155">
        <v>10</v>
      </c>
      <c r="U25" s="21"/>
      <c r="V25" s="92"/>
      <c r="W25" s="44">
        <f>IF(B24="","",100-(SUM(H25:T25)))</f>
        <v>0</v>
      </c>
      <c r="X25" s="172">
        <f>AA16</f>
        <v>13</v>
      </c>
      <c r="Z25" s="38">
        <f>X51</f>
        <v>76</v>
      </c>
      <c r="AA25" s="38">
        <f t="shared" si="0"/>
        <v>4</v>
      </c>
    </row>
    <row r="26" spans="1:27" ht="12.75" customHeight="1" thickBot="1">
      <c r="A26" s="75" t="str">
        <f>IF(B24="","","x")</f>
        <v>x</v>
      </c>
      <c r="B26" s="81"/>
      <c r="C26" s="81"/>
      <c r="D26" s="81"/>
      <c r="E26" s="82"/>
      <c r="F26" s="83"/>
      <c r="G26" s="146" t="s">
        <v>141</v>
      </c>
      <c r="H26" s="100">
        <v>6</v>
      </c>
      <c r="I26" s="100">
        <v>9</v>
      </c>
      <c r="J26" s="100">
        <v>6</v>
      </c>
      <c r="K26" s="100">
        <v>6</v>
      </c>
      <c r="L26" s="100">
        <v>9</v>
      </c>
      <c r="M26" s="100">
        <v>6</v>
      </c>
      <c r="N26" s="100">
        <v>6</v>
      </c>
      <c r="O26" s="100">
        <v>9</v>
      </c>
      <c r="P26" s="100">
        <v>6</v>
      </c>
      <c r="Q26" s="100">
        <v>6</v>
      </c>
      <c r="R26" s="100">
        <v>9</v>
      </c>
      <c r="S26" s="100">
        <v>12</v>
      </c>
      <c r="T26" s="156">
        <v>10</v>
      </c>
      <c r="U26" s="22"/>
      <c r="V26" s="93"/>
      <c r="W26" s="69">
        <f>IF(B24="","",100-(SUM(H26:T26)))</f>
        <v>0</v>
      </c>
      <c r="X26" s="173"/>
      <c r="Z26" s="38">
        <f>X54</f>
        <v>59</v>
      </c>
      <c r="AA26" s="38">
        <f t="shared" si="0"/>
        <v>10</v>
      </c>
    </row>
    <row r="27" spans="1:27" ht="12.75" customHeight="1">
      <c r="A27" s="19">
        <f>IF(B27="","",A24+1)</f>
        <v>6</v>
      </c>
      <c r="B27" s="84" t="s">
        <v>59</v>
      </c>
      <c r="C27" s="137" t="s">
        <v>101</v>
      </c>
      <c r="D27" s="137" t="s">
        <v>102</v>
      </c>
      <c r="E27" s="78"/>
      <c r="F27" s="137" t="s">
        <v>103</v>
      </c>
      <c r="G27" s="137" t="s">
        <v>142</v>
      </c>
      <c r="H27" s="97">
        <v>2</v>
      </c>
      <c r="I27" s="97"/>
      <c r="J27" s="97"/>
      <c r="K27" s="97">
        <v>2</v>
      </c>
      <c r="L27" s="97">
        <v>3</v>
      </c>
      <c r="M27" s="97">
        <v>6</v>
      </c>
      <c r="N27" s="97"/>
      <c r="O27" s="97"/>
      <c r="P27" s="97"/>
      <c r="Q27" s="97"/>
      <c r="R27" s="97"/>
      <c r="S27" s="97"/>
      <c r="T27" s="98">
        <v>10</v>
      </c>
      <c r="U27" s="20"/>
      <c r="V27" s="91"/>
      <c r="W27" s="40">
        <f>IF(B27="","",100-(SUM(H27:T27)))</f>
        <v>77</v>
      </c>
      <c r="X27" s="67">
        <f>IF(B27="","",SUM(W27:W29))</f>
        <v>77</v>
      </c>
      <c r="Z27" s="38">
        <f>X57</f>
        <v>45</v>
      </c>
      <c r="AA27" s="38">
        <f t="shared" si="0"/>
        <v>17</v>
      </c>
    </row>
    <row r="28" spans="1:27" ht="12.75" customHeight="1">
      <c r="A28" s="75">
        <f>IF(B27="","",A27)</f>
        <v>6</v>
      </c>
      <c r="B28" s="85" t="s">
        <v>58</v>
      </c>
      <c r="C28" s="138" t="s">
        <v>60</v>
      </c>
      <c r="D28" s="139"/>
      <c r="E28" s="79"/>
      <c r="F28" s="80"/>
      <c r="G28" s="145"/>
      <c r="H28" s="99">
        <v>6</v>
      </c>
      <c r="I28" s="99">
        <v>9</v>
      </c>
      <c r="J28" s="99">
        <v>6</v>
      </c>
      <c r="K28" s="99">
        <v>6</v>
      </c>
      <c r="L28" s="99">
        <v>9</v>
      </c>
      <c r="M28" s="99">
        <v>6</v>
      </c>
      <c r="N28" s="99">
        <v>6</v>
      </c>
      <c r="O28" s="99">
        <v>9</v>
      </c>
      <c r="P28" s="99">
        <v>6</v>
      </c>
      <c r="Q28" s="99">
        <v>6</v>
      </c>
      <c r="R28" s="99">
        <v>9</v>
      </c>
      <c r="S28" s="99">
        <v>12</v>
      </c>
      <c r="T28" s="155">
        <v>10</v>
      </c>
      <c r="U28" s="21"/>
      <c r="V28" s="92"/>
      <c r="W28" s="44">
        <f>IF(B27="","",100-(SUM(H28:T28)))</f>
        <v>0</v>
      </c>
      <c r="X28" s="172">
        <f>AA17</f>
        <v>2</v>
      </c>
      <c r="Z28" s="38">
        <f>X60</f>
        <v>84</v>
      </c>
      <c r="AA28" s="38">
        <f t="shared" si="0"/>
        <v>1</v>
      </c>
    </row>
    <row r="29" spans="1:27" ht="12.75" customHeight="1" thickBot="1">
      <c r="A29" s="75" t="str">
        <f>IF(B27="","","x")</f>
        <v>x</v>
      </c>
      <c r="B29" s="81"/>
      <c r="C29" s="81"/>
      <c r="D29" s="81"/>
      <c r="E29" s="82"/>
      <c r="F29" s="83"/>
      <c r="G29" s="146" t="s">
        <v>141</v>
      </c>
      <c r="H29" s="100">
        <v>6</v>
      </c>
      <c r="I29" s="100">
        <v>9</v>
      </c>
      <c r="J29" s="100">
        <v>6</v>
      </c>
      <c r="K29" s="100">
        <v>6</v>
      </c>
      <c r="L29" s="100">
        <v>9</v>
      </c>
      <c r="M29" s="100">
        <v>6</v>
      </c>
      <c r="N29" s="100">
        <v>6</v>
      </c>
      <c r="O29" s="100">
        <v>9</v>
      </c>
      <c r="P29" s="100">
        <v>6</v>
      </c>
      <c r="Q29" s="100">
        <v>6</v>
      </c>
      <c r="R29" s="100">
        <v>9</v>
      </c>
      <c r="S29" s="100">
        <v>12</v>
      </c>
      <c r="T29" s="156">
        <v>10</v>
      </c>
      <c r="U29" s="22"/>
      <c r="V29" s="93"/>
      <c r="W29" s="69">
        <f>IF(B27="","",100-(SUM(H29:T29)))</f>
        <v>0</v>
      </c>
      <c r="X29" s="173"/>
      <c r="Z29" s="38">
        <f>X63</f>
        <v>58</v>
      </c>
      <c r="AA29" s="38">
        <f t="shared" si="0"/>
        <v>12</v>
      </c>
    </row>
    <row r="30" spans="1:27" ht="12.75" customHeight="1">
      <c r="A30" s="19">
        <f>IF(B30="","",A27+1)</f>
        <v>7</v>
      </c>
      <c r="B30" s="84" t="s">
        <v>61</v>
      </c>
      <c r="C30" s="137" t="s">
        <v>125</v>
      </c>
      <c r="D30" s="137" t="s">
        <v>126</v>
      </c>
      <c r="E30" s="78"/>
      <c r="F30" s="137" t="s">
        <v>127</v>
      </c>
      <c r="G30" s="137">
        <v>84</v>
      </c>
      <c r="H30" s="97"/>
      <c r="I30" s="97">
        <v>3</v>
      </c>
      <c r="J30" s="97"/>
      <c r="K30" s="97"/>
      <c r="L30" s="97">
        <v>9</v>
      </c>
      <c r="M30" s="97"/>
      <c r="N30" s="97">
        <v>6</v>
      </c>
      <c r="O30" s="97">
        <v>3</v>
      </c>
      <c r="P30" s="97"/>
      <c r="Q30" s="97">
        <v>6</v>
      </c>
      <c r="R30" s="97">
        <v>9</v>
      </c>
      <c r="S30" s="97">
        <v>4</v>
      </c>
      <c r="T30" s="98">
        <v>10</v>
      </c>
      <c r="U30" s="20"/>
      <c r="V30" s="91"/>
      <c r="W30" s="40">
        <f>IF(B30="","",100-(SUM(H30:T30)))</f>
        <v>50</v>
      </c>
      <c r="X30" s="67">
        <f>IF(B30="","",SUM(W30:W32))</f>
        <v>50</v>
      </c>
      <c r="Z30" s="38">
        <f>X66</f>
        <v>45</v>
      </c>
      <c r="AA30" s="38">
        <f t="shared" si="0"/>
        <v>17</v>
      </c>
    </row>
    <row r="31" spans="1:27" ht="12.75" customHeight="1">
      <c r="A31" s="75">
        <f>IF(B30="","",A30)</f>
        <v>7</v>
      </c>
      <c r="B31" s="85" t="s">
        <v>62</v>
      </c>
      <c r="C31" s="138" t="s">
        <v>63</v>
      </c>
      <c r="D31" s="139"/>
      <c r="E31" s="79"/>
      <c r="F31" s="80"/>
      <c r="G31" s="145"/>
      <c r="H31" s="99">
        <v>6</v>
      </c>
      <c r="I31" s="99">
        <v>9</v>
      </c>
      <c r="J31" s="99">
        <v>6</v>
      </c>
      <c r="K31" s="99">
        <v>6</v>
      </c>
      <c r="L31" s="99">
        <v>9</v>
      </c>
      <c r="M31" s="99">
        <v>6</v>
      </c>
      <c r="N31" s="99">
        <v>6</v>
      </c>
      <c r="O31" s="99">
        <v>9</v>
      </c>
      <c r="P31" s="99">
        <v>6</v>
      </c>
      <c r="Q31" s="99">
        <v>6</v>
      </c>
      <c r="R31" s="99">
        <v>9</v>
      </c>
      <c r="S31" s="99">
        <v>12</v>
      </c>
      <c r="T31" s="155">
        <v>10</v>
      </c>
      <c r="U31" s="21"/>
      <c r="V31" s="92"/>
      <c r="W31" s="44">
        <f>IF(B30="","",100-(SUM(H31:T31)))</f>
        <v>0</v>
      </c>
      <c r="X31" s="172">
        <f>AA18</f>
        <v>15</v>
      </c>
      <c r="Z31" s="38">
        <f>X69</f>
        <v>18</v>
      </c>
      <c r="AA31" s="38">
        <f t="shared" si="0"/>
        <v>23</v>
      </c>
    </row>
    <row r="32" spans="1:27" ht="12.75" customHeight="1" thickBot="1">
      <c r="A32" s="75" t="str">
        <f>IF(B30="","","x")</f>
        <v>x</v>
      </c>
      <c r="B32" s="144"/>
      <c r="C32" s="81"/>
      <c r="D32" s="81"/>
      <c r="E32" s="82"/>
      <c r="F32" s="83"/>
      <c r="G32" s="146">
        <v>362</v>
      </c>
      <c r="H32" s="100">
        <v>6</v>
      </c>
      <c r="I32" s="100">
        <v>9</v>
      </c>
      <c r="J32" s="100">
        <v>6</v>
      </c>
      <c r="K32" s="100">
        <v>6</v>
      </c>
      <c r="L32" s="100">
        <v>9</v>
      </c>
      <c r="M32" s="100">
        <v>6</v>
      </c>
      <c r="N32" s="100">
        <v>6</v>
      </c>
      <c r="O32" s="100">
        <v>9</v>
      </c>
      <c r="P32" s="100">
        <v>6</v>
      </c>
      <c r="Q32" s="100">
        <v>6</v>
      </c>
      <c r="R32" s="100">
        <v>9</v>
      </c>
      <c r="S32" s="100">
        <v>12</v>
      </c>
      <c r="T32" s="156">
        <v>10</v>
      </c>
      <c r="U32" s="22"/>
      <c r="V32" s="93"/>
      <c r="W32" s="69">
        <f>IF(B30="","",100-(SUM(H32:T32)))</f>
        <v>0</v>
      </c>
      <c r="X32" s="173"/>
      <c r="Z32" s="38">
        <f>X72</f>
        <v>66</v>
      </c>
      <c r="AA32" s="38">
        <f t="shared" si="0"/>
        <v>6</v>
      </c>
    </row>
    <row r="33" spans="1:27" ht="12.75" customHeight="1">
      <c r="A33" s="19">
        <f>IF(B33="","",A30+1)</f>
        <v>8</v>
      </c>
      <c r="B33" s="84" t="s">
        <v>64</v>
      </c>
      <c r="C33" s="137" t="s">
        <v>112</v>
      </c>
      <c r="D33" s="137" t="s">
        <v>113</v>
      </c>
      <c r="E33" s="78"/>
      <c r="F33" s="137" t="s">
        <v>114</v>
      </c>
      <c r="G33" s="137" t="s">
        <v>139</v>
      </c>
      <c r="H33" s="97">
        <v>2</v>
      </c>
      <c r="I33" s="97">
        <v>3</v>
      </c>
      <c r="J33" s="97"/>
      <c r="K33" s="97">
        <v>6</v>
      </c>
      <c r="L33" s="97"/>
      <c r="M33" s="97"/>
      <c r="N33" s="97">
        <v>6</v>
      </c>
      <c r="O33" s="97"/>
      <c r="P33" s="97"/>
      <c r="Q33" s="97"/>
      <c r="R33" s="97">
        <v>9</v>
      </c>
      <c r="S33" s="97"/>
      <c r="T33" s="97">
        <v>10</v>
      </c>
      <c r="U33" s="20"/>
      <c r="V33" s="91"/>
      <c r="W33" s="40">
        <f>IF(B33="","",100-(SUM(H33:T33)))</f>
        <v>64</v>
      </c>
      <c r="X33" s="67">
        <f>IF(B33="","",SUM(W33:W35))</f>
        <v>64</v>
      </c>
      <c r="Z33" s="38">
        <f>X75</f>
        <v>12</v>
      </c>
      <c r="AA33" s="38">
        <f t="shared" si="0"/>
        <v>24</v>
      </c>
    </row>
    <row r="34" spans="1:27" ht="12.75" customHeight="1">
      <c r="A34" s="75">
        <f>IF(B33="","",A33)</f>
        <v>8</v>
      </c>
      <c r="B34" s="85" t="s">
        <v>65</v>
      </c>
      <c r="C34" s="138"/>
      <c r="D34" s="139"/>
      <c r="E34" s="79"/>
      <c r="F34" s="80"/>
      <c r="G34" s="145"/>
      <c r="H34" s="99">
        <v>6</v>
      </c>
      <c r="I34" s="99">
        <v>9</v>
      </c>
      <c r="J34" s="99">
        <v>6</v>
      </c>
      <c r="K34" s="99">
        <v>6</v>
      </c>
      <c r="L34" s="99">
        <v>9</v>
      </c>
      <c r="M34" s="99">
        <v>6</v>
      </c>
      <c r="N34" s="99">
        <v>6</v>
      </c>
      <c r="O34" s="99">
        <v>9</v>
      </c>
      <c r="P34" s="99">
        <v>6</v>
      </c>
      <c r="Q34" s="99">
        <v>6</v>
      </c>
      <c r="R34" s="99">
        <v>9</v>
      </c>
      <c r="S34" s="99">
        <v>12</v>
      </c>
      <c r="T34" s="155">
        <v>10</v>
      </c>
      <c r="U34" s="21"/>
      <c r="V34" s="92"/>
      <c r="W34" s="44">
        <f>IF(B33="","",100-(SUM(H34:T34)))</f>
        <v>0</v>
      </c>
      <c r="X34" s="172">
        <f>AA19</f>
        <v>8</v>
      </c>
      <c r="Z34" s="38">
        <f>X78</f>
        <v>48</v>
      </c>
      <c r="AA34" s="38">
        <f t="shared" si="0"/>
        <v>16</v>
      </c>
    </row>
    <row r="35" spans="1:27" ht="12.75" customHeight="1" thickBot="1">
      <c r="A35" s="75" t="str">
        <f>IF(B33="","","x")</f>
        <v>x</v>
      </c>
      <c r="B35" s="81"/>
      <c r="C35" s="81"/>
      <c r="D35" s="81"/>
      <c r="E35" s="82"/>
      <c r="F35" s="83"/>
      <c r="G35" s="146">
        <v>356</v>
      </c>
      <c r="H35" s="100">
        <v>6</v>
      </c>
      <c r="I35" s="100">
        <v>9</v>
      </c>
      <c r="J35" s="100">
        <v>6</v>
      </c>
      <c r="K35" s="100">
        <v>6</v>
      </c>
      <c r="L35" s="100">
        <v>9</v>
      </c>
      <c r="M35" s="100">
        <v>6</v>
      </c>
      <c r="N35" s="100">
        <v>6</v>
      </c>
      <c r="O35" s="100">
        <v>9</v>
      </c>
      <c r="P35" s="100">
        <v>6</v>
      </c>
      <c r="Q35" s="100">
        <v>6</v>
      </c>
      <c r="R35" s="100">
        <v>9</v>
      </c>
      <c r="S35" s="100">
        <v>12</v>
      </c>
      <c r="T35" s="156">
        <v>10</v>
      </c>
      <c r="U35" s="22"/>
      <c r="V35" s="93"/>
      <c r="W35" s="69">
        <f>IF(B33="","",100-(SUM(H35:T35)))</f>
        <v>0</v>
      </c>
      <c r="X35" s="173"/>
      <c r="Z35" s="38">
        <f>X81</f>
        <v>33</v>
      </c>
      <c r="AA35" s="38">
        <f t="shared" si="0"/>
        <v>20</v>
      </c>
    </row>
    <row r="36" spans="1:27" ht="12.75" customHeight="1">
      <c r="A36" s="19">
        <f>IF(B36="","",A33+1)</f>
        <v>9</v>
      </c>
      <c r="B36" s="137" t="s">
        <v>49</v>
      </c>
      <c r="C36" s="137" t="s">
        <v>110</v>
      </c>
      <c r="D36" s="137" t="s">
        <v>96</v>
      </c>
      <c r="E36" s="78"/>
      <c r="F36" s="137" t="s">
        <v>111</v>
      </c>
      <c r="G36" s="137" t="s">
        <v>139</v>
      </c>
      <c r="H36" s="97"/>
      <c r="I36" s="97">
        <v>9</v>
      </c>
      <c r="J36" s="97">
        <v>6</v>
      </c>
      <c r="K36" s="97">
        <v>6</v>
      </c>
      <c r="L36" s="97">
        <v>3</v>
      </c>
      <c r="M36" s="97"/>
      <c r="N36" s="97">
        <v>6</v>
      </c>
      <c r="O36" s="97">
        <v>3</v>
      </c>
      <c r="P36" s="97"/>
      <c r="Q36" s="97">
        <v>6</v>
      </c>
      <c r="R36" s="97">
        <v>9</v>
      </c>
      <c r="S36" s="97"/>
      <c r="T36" s="97">
        <v>10</v>
      </c>
      <c r="U36" s="20"/>
      <c r="V36" s="94"/>
      <c r="W36" s="40">
        <f>IF(B36="","",100-(SUM(H36:T36)))</f>
        <v>42</v>
      </c>
      <c r="X36" s="67">
        <f>IF(B36="","",SUM(W36:W38))</f>
        <v>42</v>
      </c>
      <c r="Z36" s="38">
        <f>X84</f>
        <v>63</v>
      </c>
      <c r="AA36" s="38">
        <f t="shared" si="0"/>
        <v>9</v>
      </c>
    </row>
    <row r="37" spans="1:27" ht="12.75" customHeight="1">
      <c r="A37" s="75">
        <f>IF(B36="","",A36)</f>
        <v>9</v>
      </c>
      <c r="B37" s="138" t="s">
        <v>50</v>
      </c>
      <c r="C37" s="138"/>
      <c r="D37" s="139"/>
      <c r="E37" s="79"/>
      <c r="F37" s="80"/>
      <c r="G37" s="145"/>
      <c r="H37" s="99">
        <v>6</v>
      </c>
      <c r="I37" s="99">
        <v>9</v>
      </c>
      <c r="J37" s="99">
        <v>6</v>
      </c>
      <c r="K37" s="99">
        <v>6</v>
      </c>
      <c r="L37" s="99">
        <v>9</v>
      </c>
      <c r="M37" s="99">
        <v>6</v>
      </c>
      <c r="N37" s="99">
        <v>6</v>
      </c>
      <c r="O37" s="99">
        <v>9</v>
      </c>
      <c r="P37" s="99">
        <v>6</v>
      </c>
      <c r="Q37" s="99">
        <v>6</v>
      </c>
      <c r="R37" s="99">
        <v>9</v>
      </c>
      <c r="S37" s="99">
        <v>12</v>
      </c>
      <c r="T37" s="155">
        <v>10</v>
      </c>
      <c r="U37" s="21"/>
      <c r="V37" s="95"/>
      <c r="W37" s="44">
        <f>IF(B36="","",100-(SUM(H37:T37)))</f>
        <v>0</v>
      </c>
      <c r="X37" s="172">
        <f>AA20</f>
        <v>19</v>
      </c>
      <c r="Z37" s="38">
        <f>X87</f>
      </c>
      <c r="AA37" s="38" t="e">
        <f t="shared" si="0"/>
        <v>#VALUE!</v>
      </c>
    </row>
    <row r="38" spans="1:27" ht="12.75" customHeight="1" thickBot="1">
      <c r="A38" s="75" t="str">
        <f>IF(B36="","","x")</f>
        <v>x</v>
      </c>
      <c r="B38" s="81"/>
      <c r="C38" s="81"/>
      <c r="D38" s="81"/>
      <c r="E38" s="82"/>
      <c r="F38" s="83"/>
      <c r="G38" s="146">
        <v>357</v>
      </c>
      <c r="H38" s="100">
        <v>6</v>
      </c>
      <c r="I38" s="100">
        <v>9</v>
      </c>
      <c r="J38" s="100">
        <v>6</v>
      </c>
      <c r="K38" s="100">
        <v>6</v>
      </c>
      <c r="L38" s="100">
        <v>9</v>
      </c>
      <c r="M38" s="100">
        <v>6</v>
      </c>
      <c r="N38" s="100">
        <v>6</v>
      </c>
      <c r="O38" s="100">
        <v>9</v>
      </c>
      <c r="P38" s="100">
        <v>6</v>
      </c>
      <c r="Q38" s="100">
        <v>6</v>
      </c>
      <c r="R38" s="100">
        <v>9</v>
      </c>
      <c r="S38" s="100">
        <v>12</v>
      </c>
      <c r="T38" s="156">
        <v>10</v>
      </c>
      <c r="U38" s="22"/>
      <c r="V38" s="96"/>
      <c r="W38" s="69">
        <f>IF(B36="","",100-(SUM(H38:T38)))</f>
        <v>0</v>
      </c>
      <c r="X38" s="173"/>
      <c r="Z38" s="38">
        <f>X90</f>
      </c>
      <c r="AA38" s="38" t="e">
        <f t="shared" si="0"/>
        <v>#VALUE!</v>
      </c>
    </row>
    <row r="39" spans="1:27" ht="12.75" customHeight="1">
      <c r="A39" s="19">
        <f>IF(B39="","",A36+1)</f>
        <v>10</v>
      </c>
      <c r="B39" s="84" t="s">
        <v>57</v>
      </c>
      <c r="C39" s="137" t="s">
        <v>107</v>
      </c>
      <c r="D39" s="137" t="s">
        <v>102</v>
      </c>
      <c r="E39" s="78"/>
      <c r="F39" s="137" t="s">
        <v>108</v>
      </c>
      <c r="G39" s="137" t="s">
        <v>139</v>
      </c>
      <c r="H39" s="97"/>
      <c r="I39" s="97"/>
      <c r="J39" s="97"/>
      <c r="K39" s="97"/>
      <c r="L39" s="97">
        <v>3</v>
      </c>
      <c r="M39" s="97">
        <v>6</v>
      </c>
      <c r="N39" s="97"/>
      <c r="O39" s="97"/>
      <c r="P39" s="97"/>
      <c r="Q39" s="97"/>
      <c r="R39" s="97"/>
      <c r="S39" s="97">
        <v>12</v>
      </c>
      <c r="T39" s="97">
        <v>10</v>
      </c>
      <c r="U39" s="20"/>
      <c r="V39" s="91"/>
      <c r="W39" s="40">
        <f>IF(B39="","",100-(SUM(H39:T39)))</f>
        <v>69</v>
      </c>
      <c r="X39" s="67">
        <f>IF(B39="","",SUM(W39:W41))</f>
        <v>69</v>
      </c>
      <c r="Z39" s="38">
        <f>X93</f>
      </c>
      <c r="AA39" s="38" t="e">
        <f t="shared" si="0"/>
        <v>#VALUE!</v>
      </c>
    </row>
    <row r="40" spans="1:27" ht="12.75" customHeight="1">
      <c r="A40" s="75">
        <f>IF(B39="","",A39)</f>
        <v>10</v>
      </c>
      <c r="B40" s="85" t="s">
        <v>58</v>
      </c>
      <c r="C40" s="138"/>
      <c r="D40" s="139"/>
      <c r="E40" s="79"/>
      <c r="F40" s="80"/>
      <c r="G40" s="145"/>
      <c r="H40" s="99">
        <v>6</v>
      </c>
      <c r="I40" s="99">
        <v>9</v>
      </c>
      <c r="J40" s="99">
        <v>6</v>
      </c>
      <c r="K40" s="99">
        <v>6</v>
      </c>
      <c r="L40" s="99">
        <v>9</v>
      </c>
      <c r="M40" s="99">
        <v>6</v>
      </c>
      <c r="N40" s="99">
        <v>6</v>
      </c>
      <c r="O40" s="99">
        <v>9</v>
      </c>
      <c r="P40" s="99">
        <v>6</v>
      </c>
      <c r="Q40" s="99">
        <v>6</v>
      </c>
      <c r="R40" s="99">
        <v>9</v>
      </c>
      <c r="S40" s="99">
        <v>12</v>
      </c>
      <c r="T40" s="155">
        <v>10</v>
      </c>
      <c r="U40" s="21"/>
      <c r="V40" s="92"/>
      <c r="W40" s="44">
        <f>IF(B39="","",100-(SUM(H40:T40)))</f>
        <v>0</v>
      </c>
      <c r="X40" s="172">
        <f>AA21</f>
        <v>5</v>
      </c>
      <c r="Z40" s="38">
        <f>X96</f>
      </c>
      <c r="AA40" s="38" t="e">
        <f t="shared" si="0"/>
        <v>#VALUE!</v>
      </c>
    </row>
    <row r="41" spans="1:27" ht="12.75" customHeight="1" thickBot="1">
      <c r="A41" s="75" t="str">
        <f>IF(B39="","","x")</f>
        <v>x</v>
      </c>
      <c r="B41" s="81"/>
      <c r="C41" s="81"/>
      <c r="D41" s="81"/>
      <c r="E41" s="82"/>
      <c r="F41" s="83"/>
      <c r="G41" s="146" t="s">
        <v>141</v>
      </c>
      <c r="H41" s="100">
        <v>6</v>
      </c>
      <c r="I41" s="100">
        <v>9</v>
      </c>
      <c r="J41" s="100">
        <v>6</v>
      </c>
      <c r="K41" s="100">
        <v>6</v>
      </c>
      <c r="L41" s="100">
        <v>9</v>
      </c>
      <c r="M41" s="100">
        <v>6</v>
      </c>
      <c r="N41" s="100">
        <v>6</v>
      </c>
      <c r="O41" s="100">
        <v>9</v>
      </c>
      <c r="P41" s="100">
        <v>6</v>
      </c>
      <c r="Q41" s="100">
        <v>6</v>
      </c>
      <c r="R41" s="100">
        <v>9</v>
      </c>
      <c r="S41" s="100">
        <v>12</v>
      </c>
      <c r="T41" s="156">
        <v>10</v>
      </c>
      <c r="U41" s="22"/>
      <c r="V41" s="93"/>
      <c r="W41" s="69">
        <f>IF(B39="","",100-(SUM(H41:T41)))</f>
        <v>0</v>
      </c>
      <c r="X41" s="173"/>
      <c r="Z41" s="38">
        <f>X99</f>
      </c>
      <c r="AA41" s="38" t="e">
        <f t="shared" si="0"/>
        <v>#VALUE!</v>
      </c>
    </row>
    <row r="42" spans="1:27" ht="12.75" customHeight="1">
      <c r="A42" s="19">
        <f>IF(B42="","",A39+1)</f>
        <v>11</v>
      </c>
      <c r="B42" s="84" t="s">
        <v>68</v>
      </c>
      <c r="C42" s="137" t="s">
        <v>119</v>
      </c>
      <c r="D42" s="137" t="s">
        <v>105</v>
      </c>
      <c r="E42" s="78"/>
      <c r="F42" s="137" t="s">
        <v>131</v>
      </c>
      <c r="G42" s="137">
        <v>50</v>
      </c>
      <c r="H42" s="97">
        <v>6</v>
      </c>
      <c r="I42" s="97">
        <v>3</v>
      </c>
      <c r="J42" s="97"/>
      <c r="K42" s="97"/>
      <c r="L42" s="97">
        <v>9</v>
      </c>
      <c r="M42" s="97">
        <v>6</v>
      </c>
      <c r="N42" s="97">
        <v>6</v>
      </c>
      <c r="O42" s="97">
        <v>9</v>
      </c>
      <c r="P42" s="97">
        <v>6</v>
      </c>
      <c r="Q42" s="97"/>
      <c r="R42" s="97"/>
      <c r="S42" s="97">
        <v>12</v>
      </c>
      <c r="T42" s="97">
        <v>10</v>
      </c>
      <c r="U42" s="20"/>
      <c r="V42" s="91"/>
      <c r="W42" s="40">
        <f>IF(B42="","",100-(SUM(H42:T42)))</f>
        <v>33</v>
      </c>
      <c r="X42" s="67">
        <f>IF(B42="","",SUM(W42:W44))</f>
        <v>33</v>
      </c>
      <c r="Z42" s="38">
        <f>X102</f>
      </c>
      <c r="AA42" s="38" t="e">
        <f t="shared" si="0"/>
        <v>#VALUE!</v>
      </c>
    </row>
    <row r="43" spans="1:27" ht="12.75" customHeight="1">
      <c r="A43" s="75">
        <f>IF(B42="","",A42)</f>
        <v>11</v>
      </c>
      <c r="B43" s="85" t="s">
        <v>67</v>
      </c>
      <c r="C43" s="138"/>
      <c r="D43" s="139"/>
      <c r="E43" s="79"/>
      <c r="F43" s="80"/>
      <c r="G43" s="145"/>
      <c r="H43" s="99">
        <v>6</v>
      </c>
      <c r="I43" s="99">
        <v>9</v>
      </c>
      <c r="J43" s="99">
        <v>6</v>
      </c>
      <c r="K43" s="99">
        <v>6</v>
      </c>
      <c r="L43" s="99">
        <v>9</v>
      </c>
      <c r="M43" s="99">
        <v>6</v>
      </c>
      <c r="N43" s="99">
        <v>6</v>
      </c>
      <c r="O43" s="99">
        <v>9</v>
      </c>
      <c r="P43" s="99">
        <v>6</v>
      </c>
      <c r="Q43" s="99">
        <v>6</v>
      </c>
      <c r="R43" s="99">
        <v>9</v>
      </c>
      <c r="S43" s="99">
        <v>12</v>
      </c>
      <c r="T43" s="155">
        <v>10</v>
      </c>
      <c r="U43" s="21"/>
      <c r="V43" s="92"/>
      <c r="W43" s="44">
        <f>IF(B42="","",100-(SUM(H43:T43)))</f>
        <v>0</v>
      </c>
      <c r="X43" s="172">
        <f>AA22</f>
        <v>20</v>
      </c>
      <c r="Z43" s="38">
        <f>X105</f>
      </c>
      <c r="AA43" s="38" t="e">
        <f t="shared" si="0"/>
        <v>#VALUE!</v>
      </c>
    </row>
    <row r="44" spans="1:27" ht="12.75" customHeight="1" thickBot="1">
      <c r="A44" s="102" t="str">
        <f>IF(B42="","","x")</f>
        <v>x</v>
      </c>
      <c r="B44" s="81"/>
      <c r="C44" s="81"/>
      <c r="D44" s="81"/>
      <c r="E44" s="82"/>
      <c r="F44" s="83"/>
      <c r="G44" s="146">
        <v>390</v>
      </c>
      <c r="H44" s="100">
        <v>6</v>
      </c>
      <c r="I44" s="100">
        <v>9</v>
      </c>
      <c r="J44" s="100">
        <v>6</v>
      </c>
      <c r="K44" s="100">
        <v>6</v>
      </c>
      <c r="L44" s="100">
        <v>9</v>
      </c>
      <c r="M44" s="100">
        <v>6</v>
      </c>
      <c r="N44" s="100">
        <v>6</v>
      </c>
      <c r="O44" s="100">
        <v>9</v>
      </c>
      <c r="P44" s="100">
        <v>6</v>
      </c>
      <c r="Q44" s="100">
        <v>6</v>
      </c>
      <c r="R44" s="100">
        <v>9</v>
      </c>
      <c r="S44" s="100">
        <v>12</v>
      </c>
      <c r="T44" s="156">
        <v>10</v>
      </c>
      <c r="U44" s="22"/>
      <c r="V44" s="93"/>
      <c r="W44" s="69">
        <f>IF(B42="","",100-(SUM(H44:T44)))</f>
        <v>0</v>
      </c>
      <c r="X44" s="173"/>
      <c r="Z44" s="38">
        <f>X108</f>
      </c>
      <c r="AA44" s="38" t="e">
        <f t="shared" si="0"/>
        <v>#VALUE!</v>
      </c>
    </row>
    <row r="45" spans="1:27" s="16" customFormat="1" ht="12.75" customHeight="1">
      <c r="A45" s="19">
        <f>IF(B45="","",A42+1)</f>
        <v>12</v>
      </c>
      <c r="B45" s="84" t="s">
        <v>66</v>
      </c>
      <c r="C45" s="137" t="s">
        <v>110</v>
      </c>
      <c r="D45" s="137" t="s">
        <v>105</v>
      </c>
      <c r="E45" s="78"/>
      <c r="F45" s="137" t="s">
        <v>118</v>
      </c>
      <c r="G45" s="137">
        <v>81</v>
      </c>
      <c r="H45" s="97"/>
      <c r="I45" s="97">
        <v>9</v>
      </c>
      <c r="J45" s="97"/>
      <c r="K45" s="97"/>
      <c r="L45" s="97">
        <v>3</v>
      </c>
      <c r="M45" s="97">
        <v>6</v>
      </c>
      <c r="N45" s="97"/>
      <c r="O45" s="97"/>
      <c r="P45" s="97"/>
      <c r="Q45" s="97">
        <v>6</v>
      </c>
      <c r="R45" s="97">
        <v>3</v>
      </c>
      <c r="S45" s="97">
        <v>4</v>
      </c>
      <c r="T45" s="97">
        <v>10</v>
      </c>
      <c r="U45" s="20"/>
      <c r="V45" s="91"/>
      <c r="W45" s="40">
        <f>IF(B45="","",100-(SUM(H45:T45)))</f>
        <v>59</v>
      </c>
      <c r="X45" s="67">
        <f>IF(B45="","",SUM(W45:W47))</f>
        <v>59</v>
      </c>
      <c r="Z45" s="38">
        <f>X111</f>
      </c>
      <c r="AA45" s="38" t="e">
        <f t="shared" si="0"/>
        <v>#VALUE!</v>
      </c>
    </row>
    <row r="46" spans="1:27" s="11" customFormat="1" ht="12.75" customHeight="1">
      <c r="A46" s="75">
        <f>IF(B45="","",A45)</f>
        <v>12</v>
      </c>
      <c r="B46" s="85" t="s">
        <v>69</v>
      </c>
      <c r="C46" s="138"/>
      <c r="D46" s="139"/>
      <c r="E46" s="79"/>
      <c r="F46" s="80"/>
      <c r="G46" s="145"/>
      <c r="H46" s="99">
        <v>6</v>
      </c>
      <c r="I46" s="99">
        <v>9</v>
      </c>
      <c r="J46" s="99">
        <v>6</v>
      </c>
      <c r="K46" s="99">
        <v>6</v>
      </c>
      <c r="L46" s="99">
        <v>9</v>
      </c>
      <c r="M46" s="99">
        <v>6</v>
      </c>
      <c r="N46" s="99">
        <v>6</v>
      </c>
      <c r="O46" s="99">
        <v>9</v>
      </c>
      <c r="P46" s="99">
        <v>6</v>
      </c>
      <c r="Q46" s="99">
        <v>6</v>
      </c>
      <c r="R46" s="99">
        <v>9</v>
      </c>
      <c r="S46" s="99">
        <v>12</v>
      </c>
      <c r="T46" s="155">
        <v>10</v>
      </c>
      <c r="U46" s="21"/>
      <c r="V46" s="92"/>
      <c r="W46" s="44">
        <f>IF(B45="","",100-(SUM(H46:T46)))</f>
        <v>0</v>
      </c>
      <c r="X46" s="172">
        <f>AA23</f>
        <v>10</v>
      </c>
      <c r="Z46" s="38">
        <f>X114</f>
      </c>
      <c r="AA46" s="38" t="e">
        <f t="shared" si="0"/>
        <v>#VALUE!</v>
      </c>
    </row>
    <row r="47" spans="1:27" s="11" customFormat="1" ht="12.75" customHeight="1" thickBot="1">
      <c r="A47" s="75" t="str">
        <f>IF(B45="","","x")</f>
        <v>x</v>
      </c>
      <c r="B47" s="81"/>
      <c r="C47" s="81"/>
      <c r="D47" s="81"/>
      <c r="E47" s="82"/>
      <c r="F47" s="83"/>
      <c r="G47" s="146">
        <v>380</v>
      </c>
      <c r="H47" s="100">
        <v>6</v>
      </c>
      <c r="I47" s="100">
        <v>9</v>
      </c>
      <c r="J47" s="100">
        <v>6</v>
      </c>
      <c r="K47" s="100">
        <v>6</v>
      </c>
      <c r="L47" s="100">
        <v>9</v>
      </c>
      <c r="M47" s="100">
        <v>6</v>
      </c>
      <c r="N47" s="100">
        <v>6</v>
      </c>
      <c r="O47" s="100">
        <v>9</v>
      </c>
      <c r="P47" s="100">
        <v>6</v>
      </c>
      <c r="Q47" s="100">
        <v>6</v>
      </c>
      <c r="R47" s="100">
        <v>9</v>
      </c>
      <c r="S47" s="100">
        <v>12</v>
      </c>
      <c r="T47" s="156">
        <v>10</v>
      </c>
      <c r="U47" s="22"/>
      <c r="V47" s="93"/>
      <c r="W47" s="69">
        <f>IF(B45="","",100-(SUM(H47:T47)))</f>
        <v>0</v>
      </c>
      <c r="X47" s="173"/>
      <c r="Z47" s="38">
        <f>X117</f>
      </c>
      <c r="AA47" s="38" t="e">
        <f t="shared" si="0"/>
        <v>#VALUE!</v>
      </c>
    </row>
    <row r="48" spans="1:27" s="11" customFormat="1" ht="12.75" customHeight="1">
      <c r="A48" s="19">
        <f>IF(B48="","",A45+1)</f>
        <v>13</v>
      </c>
      <c r="B48" s="84" t="s">
        <v>70</v>
      </c>
      <c r="C48" s="137" t="s">
        <v>132</v>
      </c>
      <c r="D48" s="137" t="s">
        <v>105</v>
      </c>
      <c r="E48" s="78"/>
      <c r="F48" s="137" t="s">
        <v>124</v>
      </c>
      <c r="G48" s="137">
        <v>54</v>
      </c>
      <c r="H48" s="97">
        <v>6</v>
      </c>
      <c r="I48" s="97">
        <v>3</v>
      </c>
      <c r="J48" s="97"/>
      <c r="K48" s="97">
        <v>2</v>
      </c>
      <c r="L48" s="97">
        <v>9</v>
      </c>
      <c r="M48" s="97">
        <v>2</v>
      </c>
      <c r="N48" s="97">
        <v>6</v>
      </c>
      <c r="O48" s="97">
        <v>9</v>
      </c>
      <c r="P48" s="97">
        <v>6</v>
      </c>
      <c r="Q48" s="97">
        <v>6</v>
      </c>
      <c r="R48" s="97">
        <v>9</v>
      </c>
      <c r="S48" s="97">
        <v>12</v>
      </c>
      <c r="T48" s="97">
        <v>10</v>
      </c>
      <c r="U48" s="20"/>
      <c r="V48" s="91"/>
      <c r="W48" s="40">
        <f>IF(B48="","",100-(SUM(H48:T48)))</f>
        <v>20</v>
      </c>
      <c r="X48" s="67">
        <f>IF(B48="","",SUM(W48:W50))</f>
        <v>20</v>
      </c>
      <c r="Z48" s="38">
        <f>X120</f>
      </c>
      <c r="AA48" s="38" t="e">
        <f t="shared" si="0"/>
        <v>#VALUE!</v>
      </c>
    </row>
    <row r="49" spans="1:27" ht="12.75" customHeight="1">
      <c r="A49" s="75">
        <f>IF(B48="","",A48)</f>
        <v>13</v>
      </c>
      <c r="B49" s="85" t="s">
        <v>71</v>
      </c>
      <c r="C49" s="138"/>
      <c r="D49" s="139"/>
      <c r="E49" s="79"/>
      <c r="F49" s="80"/>
      <c r="G49" s="145"/>
      <c r="H49" s="99">
        <v>6</v>
      </c>
      <c r="I49" s="99">
        <v>9</v>
      </c>
      <c r="J49" s="99">
        <v>6</v>
      </c>
      <c r="K49" s="99">
        <v>6</v>
      </c>
      <c r="L49" s="99">
        <v>9</v>
      </c>
      <c r="M49" s="99">
        <v>6</v>
      </c>
      <c r="N49" s="99">
        <v>6</v>
      </c>
      <c r="O49" s="99">
        <v>9</v>
      </c>
      <c r="P49" s="99">
        <v>6</v>
      </c>
      <c r="Q49" s="99">
        <v>6</v>
      </c>
      <c r="R49" s="99">
        <v>9</v>
      </c>
      <c r="S49" s="99">
        <v>12</v>
      </c>
      <c r="T49" s="155">
        <v>10</v>
      </c>
      <c r="U49" s="21"/>
      <c r="V49" s="92"/>
      <c r="W49" s="44">
        <f>IF(B48="","",100-(SUM(H49:T49)))</f>
        <v>0</v>
      </c>
      <c r="X49" s="172">
        <f>AA24</f>
        <v>22</v>
      </c>
      <c r="Z49" s="38">
        <f>X123</f>
      </c>
      <c r="AA49" s="38" t="e">
        <f t="shared" si="0"/>
        <v>#VALUE!</v>
      </c>
    </row>
    <row r="50" spans="1:27" ht="12.75" customHeight="1" thickBot="1">
      <c r="A50" s="75" t="str">
        <f>IF(B48="","","x")</f>
        <v>x</v>
      </c>
      <c r="B50" s="81"/>
      <c r="C50" s="81"/>
      <c r="D50" s="81"/>
      <c r="E50" s="82"/>
      <c r="F50" s="83"/>
      <c r="G50" s="146">
        <v>356</v>
      </c>
      <c r="H50" s="100">
        <v>6</v>
      </c>
      <c r="I50" s="100">
        <v>9</v>
      </c>
      <c r="J50" s="100">
        <v>6</v>
      </c>
      <c r="K50" s="100">
        <v>6</v>
      </c>
      <c r="L50" s="100">
        <v>9</v>
      </c>
      <c r="M50" s="100">
        <v>6</v>
      </c>
      <c r="N50" s="100">
        <v>6</v>
      </c>
      <c r="O50" s="100">
        <v>9</v>
      </c>
      <c r="P50" s="100">
        <v>6</v>
      </c>
      <c r="Q50" s="100">
        <v>6</v>
      </c>
      <c r="R50" s="100">
        <v>9</v>
      </c>
      <c r="S50" s="100">
        <v>12</v>
      </c>
      <c r="T50" s="156">
        <v>10</v>
      </c>
      <c r="U50" s="22"/>
      <c r="V50" s="93"/>
      <c r="W50" s="69">
        <f>IF(B48="","",100-(SUM(H50:T50)))</f>
        <v>0</v>
      </c>
      <c r="X50" s="173"/>
      <c r="Z50" s="38">
        <f>X126</f>
      </c>
      <c r="AA50" s="38" t="e">
        <f t="shared" si="0"/>
        <v>#VALUE!</v>
      </c>
    </row>
    <row r="51" spans="1:27" ht="12.75" customHeight="1">
      <c r="A51" s="19">
        <f>IF(B51="","",A48+1)</f>
        <v>14</v>
      </c>
      <c r="B51" s="84" t="s">
        <v>72</v>
      </c>
      <c r="C51" s="137" t="s">
        <v>104</v>
      </c>
      <c r="D51" s="137" t="s">
        <v>105</v>
      </c>
      <c r="E51" s="78"/>
      <c r="F51" s="137" t="s">
        <v>106</v>
      </c>
      <c r="G51" s="137" t="s">
        <v>143</v>
      </c>
      <c r="H51" s="97"/>
      <c r="I51" s="97"/>
      <c r="J51" s="97"/>
      <c r="K51" s="97"/>
      <c r="L51" s="97">
        <v>3</v>
      </c>
      <c r="M51" s="97"/>
      <c r="N51" s="97"/>
      <c r="O51" s="97">
        <v>9</v>
      </c>
      <c r="P51" s="97"/>
      <c r="Q51" s="97">
        <v>2</v>
      </c>
      <c r="R51" s="97"/>
      <c r="S51" s="97"/>
      <c r="T51" s="97">
        <v>10</v>
      </c>
      <c r="U51" s="20"/>
      <c r="V51" s="91"/>
      <c r="W51" s="40">
        <f>IF(B51="","",100-(SUM(H51:T51)))</f>
        <v>76</v>
      </c>
      <c r="X51" s="67">
        <f>IF(B51="","",SUM(W51:W53))</f>
        <v>76</v>
      </c>
      <c r="Z51" s="38">
        <f>X129</f>
      </c>
      <c r="AA51" s="38" t="e">
        <f t="shared" si="0"/>
        <v>#VALUE!</v>
      </c>
    </row>
    <row r="52" spans="1:27" ht="12.75" customHeight="1">
      <c r="A52" s="75">
        <f>IF(B51="","",A51)</f>
        <v>14</v>
      </c>
      <c r="B52" s="85" t="s">
        <v>73</v>
      </c>
      <c r="C52" s="138"/>
      <c r="D52" s="139"/>
      <c r="E52" s="79"/>
      <c r="F52" s="80"/>
      <c r="G52" s="145"/>
      <c r="H52" s="99">
        <v>6</v>
      </c>
      <c r="I52" s="99">
        <v>9</v>
      </c>
      <c r="J52" s="99">
        <v>6</v>
      </c>
      <c r="K52" s="99">
        <v>6</v>
      </c>
      <c r="L52" s="99">
        <v>9</v>
      </c>
      <c r="M52" s="99">
        <v>6</v>
      </c>
      <c r="N52" s="99">
        <v>6</v>
      </c>
      <c r="O52" s="99">
        <v>9</v>
      </c>
      <c r="P52" s="99">
        <v>6</v>
      </c>
      <c r="Q52" s="99">
        <v>6</v>
      </c>
      <c r="R52" s="99">
        <v>9</v>
      </c>
      <c r="S52" s="99">
        <v>12</v>
      </c>
      <c r="T52" s="155">
        <v>10</v>
      </c>
      <c r="U52" s="21"/>
      <c r="V52" s="92"/>
      <c r="W52" s="44">
        <f>IF(B51="","",100-(SUM(H52:T52)))</f>
        <v>0</v>
      </c>
      <c r="X52" s="172">
        <f>AA25</f>
        <v>4</v>
      </c>
      <c r="Z52" s="38">
        <f>X132</f>
      </c>
      <c r="AA52" s="38" t="e">
        <f t="shared" si="0"/>
        <v>#VALUE!</v>
      </c>
    </row>
    <row r="53" spans="1:27" ht="12.75" customHeight="1" thickBot="1">
      <c r="A53" s="75" t="str">
        <f>IF(B51="","","x")</f>
        <v>x</v>
      </c>
      <c r="B53" s="81"/>
      <c r="C53" s="81"/>
      <c r="D53" s="81"/>
      <c r="E53" s="82"/>
      <c r="F53" s="83"/>
      <c r="G53" s="146">
        <v>375</v>
      </c>
      <c r="H53" s="100">
        <v>6</v>
      </c>
      <c r="I53" s="100">
        <v>9</v>
      </c>
      <c r="J53" s="100">
        <v>6</v>
      </c>
      <c r="K53" s="100">
        <v>6</v>
      </c>
      <c r="L53" s="100">
        <v>9</v>
      </c>
      <c r="M53" s="100">
        <v>6</v>
      </c>
      <c r="N53" s="100">
        <v>6</v>
      </c>
      <c r="O53" s="100">
        <v>9</v>
      </c>
      <c r="P53" s="100">
        <v>6</v>
      </c>
      <c r="Q53" s="100">
        <v>6</v>
      </c>
      <c r="R53" s="100">
        <v>9</v>
      </c>
      <c r="S53" s="100">
        <v>12</v>
      </c>
      <c r="T53" s="156">
        <v>10</v>
      </c>
      <c r="U53" s="22"/>
      <c r="V53" s="93"/>
      <c r="W53" s="69">
        <f>IF(B51="","",100-(SUM(H53:T53)))</f>
        <v>0</v>
      </c>
      <c r="X53" s="173"/>
      <c r="Z53" s="38">
        <f>X135</f>
      </c>
      <c r="AA53" s="38" t="e">
        <f t="shared" si="0"/>
        <v>#VALUE!</v>
      </c>
    </row>
    <row r="54" spans="1:27" ht="12.75" customHeight="1">
      <c r="A54" s="19">
        <f>IF(B54="","",A51+1)</f>
        <v>15</v>
      </c>
      <c r="B54" s="84" t="s">
        <v>74</v>
      </c>
      <c r="C54" s="137" t="s">
        <v>119</v>
      </c>
      <c r="D54" s="137" t="s">
        <v>102</v>
      </c>
      <c r="E54" s="78"/>
      <c r="F54" s="137" t="s">
        <v>120</v>
      </c>
      <c r="G54" s="137" t="s">
        <v>139</v>
      </c>
      <c r="H54" s="97">
        <v>6</v>
      </c>
      <c r="I54" s="97">
        <v>9</v>
      </c>
      <c r="J54" s="97"/>
      <c r="K54" s="97"/>
      <c r="L54" s="97"/>
      <c r="M54" s="97">
        <v>6</v>
      </c>
      <c r="N54" s="97">
        <v>6</v>
      </c>
      <c r="O54" s="97"/>
      <c r="P54" s="97"/>
      <c r="Q54" s="97"/>
      <c r="R54" s="97"/>
      <c r="S54" s="97">
        <v>4</v>
      </c>
      <c r="T54" s="97">
        <v>10</v>
      </c>
      <c r="U54" s="20"/>
      <c r="V54" s="91"/>
      <c r="W54" s="40">
        <f>IF(B54="","",100-(SUM(H54:T54)))</f>
        <v>59</v>
      </c>
      <c r="X54" s="67">
        <f>IF(B54="","",SUM(W54:W56))</f>
        <v>59</v>
      </c>
      <c r="Z54" s="38">
        <f>X138</f>
      </c>
      <c r="AA54" s="38" t="e">
        <f t="shared" si="0"/>
        <v>#VALUE!</v>
      </c>
    </row>
    <row r="55" spans="1:27" ht="12.75" customHeight="1">
      <c r="A55" s="75">
        <f>IF(B54="","",A54)</f>
        <v>15</v>
      </c>
      <c r="B55" s="85" t="s">
        <v>75</v>
      </c>
      <c r="C55" s="138"/>
      <c r="D55" s="139"/>
      <c r="E55" s="79"/>
      <c r="F55" s="80"/>
      <c r="G55" s="145"/>
      <c r="H55" s="99">
        <v>6</v>
      </c>
      <c r="I55" s="99">
        <v>9</v>
      </c>
      <c r="J55" s="99">
        <v>6</v>
      </c>
      <c r="K55" s="99">
        <v>6</v>
      </c>
      <c r="L55" s="99">
        <v>9</v>
      </c>
      <c r="M55" s="99">
        <v>6</v>
      </c>
      <c r="N55" s="99">
        <v>6</v>
      </c>
      <c r="O55" s="99">
        <v>9</v>
      </c>
      <c r="P55" s="99">
        <v>6</v>
      </c>
      <c r="Q55" s="99">
        <v>6</v>
      </c>
      <c r="R55" s="99">
        <v>9</v>
      </c>
      <c r="S55" s="99">
        <v>12</v>
      </c>
      <c r="T55" s="155">
        <v>10</v>
      </c>
      <c r="U55" s="21"/>
      <c r="V55" s="92"/>
      <c r="W55" s="44">
        <f>IF(B54="","",100-(SUM(H55:T55)))</f>
        <v>0</v>
      </c>
      <c r="X55" s="172">
        <f>AA26</f>
        <v>10</v>
      </c>
      <c r="Z55" s="38">
        <f>X141</f>
      </c>
      <c r="AA55" s="38" t="e">
        <f t="shared" si="0"/>
        <v>#VALUE!</v>
      </c>
    </row>
    <row r="56" spans="1:27" ht="12.75" customHeight="1" thickBot="1">
      <c r="A56" s="75" t="str">
        <f>IF(B54="","","x")</f>
        <v>x</v>
      </c>
      <c r="B56" s="81"/>
      <c r="C56" s="81"/>
      <c r="D56" s="81"/>
      <c r="E56" s="82"/>
      <c r="F56" s="83"/>
      <c r="G56" s="146">
        <v>500</v>
      </c>
      <c r="H56" s="100">
        <v>6</v>
      </c>
      <c r="I56" s="100">
        <v>9</v>
      </c>
      <c r="J56" s="100">
        <v>6</v>
      </c>
      <c r="K56" s="100">
        <v>6</v>
      </c>
      <c r="L56" s="100">
        <v>9</v>
      </c>
      <c r="M56" s="100">
        <v>6</v>
      </c>
      <c r="N56" s="100">
        <v>6</v>
      </c>
      <c r="O56" s="100">
        <v>9</v>
      </c>
      <c r="P56" s="100">
        <v>6</v>
      </c>
      <c r="Q56" s="100">
        <v>6</v>
      </c>
      <c r="R56" s="100">
        <v>9</v>
      </c>
      <c r="S56" s="100">
        <v>12</v>
      </c>
      <c r="T56" s="156">
        <v>10</v>
      </c>
      <c r="U56" s="22"/>
      <c r="V56" s="93"/>
      <c r="W56" s="69">
        <f>IF(B54="","",100-(SUM(H56:T56)))</f>
        <v>0</v>
      </c>
      <c r="X56" s="173"/>
      <c r="Z56" s="38">
        <f>X144</f>
      </c>
      <c r="AA56" s="38" t="e">
        <f t="shared" si="0"/>
        <v>#VALUE!</v>
      </c>
    </row>
    <row r="57" spans="1:27" ht="12.75" customHeight="1">
      <c r="A57" s="19">
        <f>IF(B57="","",A54+1)</f>
        <v>16</v>
      </c>
      <c r="B57" s="84" t="s">
        <v>76</v>
      </c>
      <c r="C57" s="137" t="s">
        <v>125</v>
      </c>
      <c r="D57" s="137" t="s">
        <v>96</v>
      </c>
      <c r="E57" s="78"/>
      <c r="F57" s="137" t="s">
        <v>97</v>
      </c>
      <c r="G57" s="137" t="s">
        <v>139</v>
      </c>
      <c r="H57" s="97">
        <v>6</v>
      </c>
      <c r="I57" s="97"/>
      <c r="J57" s="97">
        <v>6</v>
      </c>
      <c r="K57" s="97">
        <v>6</v>
      </c>
      <c r="L57" s="97"/>
      <c r="M57" s="97">
        <v>6</v>
      </c>
      <c r="N57" s="97"/>
      <c r="O57" s="97"/>
      <c r="P57" s="97"/>
      <c r="Q57" s="97"/>
      <c r="R57" s="97">
        <v>9</v>
      </c>
      <c r="S57" s="97">
        <v>12</v>
      </c>
      <c r="T57" s="97">
        <v>10</v>
      </c>
      <c r="U57" s="20"/>
      <c r="V57" s="91"/>
      <c r="W57" s="40">
        <f>IF(B57="","",100-(SUM(H57:T57)))</f>
        <v>45</v>
      </c>
      <c r="X57" s="67">
        <f>IF(B57="","",SUM(W57:W59))</f>
        <v>45</v>
      </c>
      <c r="Z57" s="38">
        <f>X147</f>
      </c>
      <c r="AA57" s="38" t="e">
        <f t="shared" si="0"/>
        <v>#VALUE!</v>
      </c>
    </row>
    <row r="58" spans="1:27" ht="12.75" customHeight="1">
      <c r="A58" s="75">
        <f>IF(B57="","",A57)</f>
        <v>16</v>
      </c>
      <c r="B58" s="85" t="s">
        <v>77</v>
      </c>
      <c r="C58" s="138"/>
      <c r="D58" s="139"/>
      <c r="E58" s="79"/>
      <c r="F58" s="80"/>
      <c r="G58" s="145"/>
      <c r="H58" s="99">
        <v>6</v>
      </c>
      <c r="I58" s="99">
        <v>9</v>
      </c>
      <c r="J58" s="99">
        <v>6</v>
      </c>
      <c r="K58" s="99">
        <v>6</v>
      </c>
      <c r="L58" s="99">
        <v>9</v>
      </c>
      <c r="M58" s="99">
        <v>6</v>
      </c>
      <c r="N58" s="99">
        <v>6</v>
      </c>
      <c r="O58" s="99">
        <v>9</v>
      </c>
      <c r="P58" s="99">
        <v>6</v>
      </c>
      <c r="Q58" s="99">
        <v>6</v>
      </c>
      <c r="R58" s="99">
        <v>9</v>
      </c>
      <c r="S58" s="99">
        <v>12</v>
      </c>
      <c r="T58" s="155">
        <v>10</v>
      </c>
      <c r="U58" s="21"/>
      <c r="V58" s="92"/>
      <c r="W58" s="44">
        <f>IF(B57="","",100-(SUM(H58:T58)))</f>
        <v>0</v>
      </c>
      <c r="X58" s="172">
        <f>AA27</f>
        <v>17</v>
      </c>
      <c r="Z58" s="38">
        <f>X150</f>
      </c>
      <c r="AA58" s="38" t="e">
        <f t="shared" si="0"/>
        <v>#VALUE!</v>
      </c>
    </row>
    <row r="59" spans="1:24" ht="12.75" customHeight="1" thickBot="1">
      <c r="A59" s="75" t="str">
        <f>IF(B57="","","x")</f>
        <v>x</v>
      </c>
      <c r="B59" s="81"/>
      <c r="C59" s="81"/>
      <c r="D59" s="81"/>
      <c r="E59" s="82"/>
      <c r="F59" s="83"/>
      <c r="G59" s="146">
        <v>375</v>
      </c>
      <c r="H59" s="100">
        <v>6</v>
      </c>
      <c r="I59" s="100">
        <v>9</v>
      </c>
      <c r="J59" s="100">
        <v>6</v>
      </c>
      <c r="K59" s="100">
        <v>6</v>
      </c>
      <c r="L59" s="100">
        <v>9</v>
      </c>
      <c r="M59" s="100">
        <v>6</v>
      </c>
      <c r="N59" s="100">
        <v>6</v>
      </c>
      <c r="O59" s="100">
        <v>9</v>
      </c>
      <c r="P59" s="100">
        <v>6</v>
      </c>
      <c r="Q59" s="100">
        <v>6</v>
      </c>
      <c r="R59" s="100">
        <v>9</v>
      </c>
      <c r="S59" s="100">
        <v>12</v>
      </c>
      <c r="T59" s="156">
        <v>10</v>
      </c>
      <c r="U59" s="22"/>
      <c r="V59" s="93"/>
      <c r="W59" s="69">
        <f>IF(B57="","",100-(SUM(H59:T59)))</f>
        <v>0</v>
      </c>
      <c r="X59" s="173"/>
    </row>
    <row r="60" spans="1:24" ht="12.75" customHeight="1">
      <c r="A60" s="19">
        <f>IF(B60="","",A57+1)</f>
        <v>17</v>
      </c>
      <c r="B60" s="84" t="s">
        <v>78</v>
      </c>
      <c r="C60" s="137" t="s">
        <v>95</v>
      </c>
      <c r="D60" s="137" t="s">
        <v>96</v>
      </c>
      <c r="E60" s="78"/>
      <c r="F60" s="137" t="s">
        <v>97</v>
      </c>
      <c r="G60" s="137" t="s">
        <v>139</v>
      </c>
      <c r="H60" s="97"/>
      <c r="I60" s="97"/>
      <c r="J60" s="97"/>
      <c r="K60" s="97"/>
      <c r="L60" s="97"/>
      <c r="M60" s="97"/>
      <c r="N60" s="97">
        <v>6</v>
      </c>
      <c r="O60" s="97"/>
      <c r="P60" s="97"/>
      <c r="Q60" s="97"/>
      <c r="R60" s="97"/>
      <c r="S60" s="97"/>
      <c r="T60" s="97">
        <v>10</v>
      </c>
      <c r="U60" s="20"/>
      <c r="V60" s="91"/>
      <c r="W60" s="40">
        <f>IF(B60="","",100-(SUM(H60:T60)))</f>
        <v>84</v>
      </c>
      <c r="X60" s="67">
        <f>IF(B60="","",SUM(W60:W62))</f>
        <v>84</v>
      </c>
    </row>
    <row r="61" spans="1:24" ht="12.75" customHeight="1">
      <c r="A61" s="75">
        <f>IF(B60="","",A60)</f>
        <v>17</v>
      </c>
      <c r="B61" s="85" t="s">
        <v>79</v>
      </c>
      <c r="C61" s="138"/>
      <c r="D61" s="139"/>
      <c r="E61" s="79"/>
      <c r="F61" s="80"/>
      <c r="G61" s="145"/>
      <c r="H61" s="99">
        <v>6</v>
      </c>
      <c r="I61" s="99">
        <v>9</v>
      </c>
      <c r="J61" s="99">
        <v>6</v>
      </c>
      <c r="K61" s="99">
        <v>6</v>
      </c>
      <c r="L61" s="99">
        <v>9</v>
      </c>
      <c r="M61" s="99">
        <v>6</v>
      </c>
      <c r="N61" s="99">
        <v>6</v>
      </c>
      <c r="O61" s="99">
        <v>9</v>
      </c>
      <c r="P61" s="99">
        <v>6</v>
      </c>
      <c r="Q61" s="99">
        <v>6</v>
      </c>
      <c r="R61" s="99">
        <v>9</v>
      </c>
      <c r="S61" s="99">
        <v>12</v>
      </c>
      <c r="T61" s="155">
        <v>10</v>
      </c>
      <c r="U61" s="21"/>
      <c r="V61" s="92"/>
      <c r="W61" s="44">
        <f>IF(B60="","",100-(SUM(H61:T61)))</f>
        <v>0</v>
      </c>
      <c r="X61" s="172">
        <f>AA28</f>
        <v>1</v>
      </c>
    </row>
    <row r="62" spans="1:24" ht="12.75" customHeight="1" thickBot="1">
      <c r="A62" s="75" t="str">
        <f>IF(B60="","","x")</f>
        <v>x</v>
      </c>
      <c r="B62" s="81"/>
      <c r="C62" s="81"/>
      <c r="D62" s="81"/>
      <c r="E62" s="82"/>
      <c r="F62" s="83"/>
      <c r="G62" s="146">
        <v>370</v>
      </c>
      <c r="H62" s="100">
        <v>6</v>
      </c>
      <c r="I62" s="100">
        <v>9</v>
      </c>
      <c r="J62" s="100">
        <v>6</v>
      </c>
      <c r="K62" s="100">
        <v>6</v>
      </c>
      <c r="L62" s="100">
        <v>9</v>
      </c>
      <c r="M62" s="100">
        <v>6</v>
      </c>
      <c r="N62" s="100">
        <v>6</v>
      </c>
      <c r="O62" s="100">
        <v>9</v>
      </c>
      <c r="P62" s="100">
        <v>6</v>
      </c>
      <c r="Q62" s="100">
        <v>6</v>
      </c>
      <c r="R62" s="100">
        <v>9</v>
      </c>
      <c r="S62" s="100">
        <v>12</v>
      </c>
      <c r="T62" s="156">
        <v>10</v>
      </c>
      <c r="U62" s="22"/>
      <c r="V62" s="93"/>
      <c r="W62" s="69">
        <f>IF(B60="","",100-(SUM(H62:T62)))</f>
        <v>0</v>
      </c>
      <c r="X62" s="173"/>
    </row>
    <row r="63" spans="1:24" ht="12.75" customHeight="1">
      <c r="A63" s="19">
        <f>IF(B63="","",A60+1)</f>
        <v>18</v>
      </c>
      <c r="B63" s="84" t="s">
        <v>80</v>
      </c>
      <c r="C63" s="137" t="s">
        <v>121</v>
      </c>
      <c r="D63" s="137" t="s">
        <v>102</v>
      </c>
      <c r="E63" s="78"/>
      <c r="F63" s="137" t="s">
        <v>122</v>
      </c>
      <c r="G63" s="137" t="s">
        <v>139</v>
      </c>
      <c r="H63" s="97"/>
      <c r="I63" s="97"/>
      <c r="J63" s="97"/>
      <c r="K63" s="97"/>
      <c r="L63" s="97"/>
      <c r="M63" s="97">
        <v>6</v>
      </c>
      <c r="N63" s="97">
        <v>6</v>
      </c>
      <c r="O63" s="97">
        <v>9</v>
      </c>
      <c r="P63" s="97"/>
      <c r="Q63" s="97">
        <v>2</v>
      </c>
      <c r="R63" s="97">
        <v>9</v>
      </c>
      <c r="S63" s="97"/>
      <c r="T63" s="97">
        <v>10</v>
      </c>
      <c r="U63" s="20"/>
      <c r="V63" s="91"/>
      <c r="W63" s="40">
        <f>IF(B63="","",100-(SUM(H63:T63)))</f>
        <v>58</v>
      </c>
      <c r="X63" s="67">
        <f>IF(B63="","",SUM(W63:W65))</f>
        <v>58</v>
      </c>
    </row>
    <row r="64" spans="1:24" ht="12.75" customHeight="1">
      <c r="A64" s="75">
        <f>IF(B63="","",A63)</f>
        <v>18</v>
      </c>
      <c r="B64" s="85" t="s">
        <v>81</v>
      </c>
      <c r="C64" s="138"/>
      <c r="D64" s="139"/>
      <c r="E64" s="79"/>
      <c r="F64" s="80"/>
      <c r="G64" s="145"/>
      <c r="H64" s="99">
        <v>6</v>
      </c>
      <c r="I64" s="99">
        <v>9</v>
      </c>
      <c r="J64" s="99">
        <v>6</v>
      </c>
      <c r="K64" s="99">
        <v>6</v>
      </c>
      <c r="L64" s="99">
        <v>9</v>
      </c>
      <c r="M64" s="99">
        <v>6</v>
      </c>
      <c r="N64" s="99">
        <v>6</v>
      </c>
      <c r="O64" s="99">
        <v>9</v>
      </c>
      <c r="P64" s="99">
        <v>6</v>
      </c>
      <c r="Q64" s="99">
        <v>6</v>
      </c>
      <c r="R64" s="99">
        <v>9</v>
      </c>
      <c r="S64" s="99">
        <v>12</v>
      </c>
      <c r="T64" s="155">
        <v>10</v>
      </c>
      <c r="U64" s="21"/>
      <c r="V64" s="92"/>
      <c r="W64" s="44">
        <f>IF(B63="","",100-(SUM(H64:T64)))</f>
        <v>0</v>
      </c>
      <c r="X64" s="172">
        <f>AA29</f>
        <v>12</v>
      </c>
    </row>
    <row r="65" spans="1:24" ht="12.75" customHeight="1" thickBot="1">
      <c r="A65" s="75" t="str">
        <f>IF(B63="","","x")</f>
        <v>x</v>
      </c>
      <c r="B65" s="81"/>
      <c r="C65" s="81"/>
      <c r="D65" s="81"/>
      <c r="E65" s="82"/>
      <c r="F65" s="83"/>
      <c r="G65" s="146">
        <v>358</v>
      </c>
      <c r="H65" s="100">
        <v>6</v>
      </c>
      <c r="I65" s="100">
        <v>9</v>
      </c>
      <c r="J65" s="100">
        <v>6</v>
      </c>
      <c r="K65" s="100">
        <v>6</v>
      </c>
      <c r="L65" s="100">
        <v>9</v>
      </c>
      <c r="M65" s="100">
        <v>6</v>
      </c>
      <c r="N65" s="100">
        <v>6</v>
      </c>
      <c r="O65" s="100">
        <v>9</v>
      </c>
      <c r="P65" s="100">
        <v>6</v>
      </c>
      <c r="Q65" s="100">
        <v>6</v>
      </c>
      <c r="R65" s="100">
        <v>9</v>
      </c>
      <c r="S65" s="100">
        <v>12</v>
      </c>
      <c r="T65" s="156">
        <v>10</v>
      </c>
      <c r="U65" s="22"/>
      <c r="V65" s="93"/>
      <c r="W65" s="69">
        <f>IF(B63="","",100-(SUM(H65:T65)))</f>
        <v>0</v>
      </c>
      <c r="X65" s="173"/>
    </row>
    <row r="66" spans="1:24" ht="12.75" customHeight="1">
      <c r="A66" s="19">
        <f>IF(B66="","",A63+1)</f>
        <v>19</v>
      </c>
      <c r="B66" s="84" t="s">
        <v>82</v>
      </c>
      <c r="C66" s="137" t="s">
        <v>110</v>
      </c>
      <c r="D66" s="137" t="s">
        <v>102</v>
      </c>
      <c r="E66" s="78"/>
      <c r="F66" s="137" t="s">
        <v>128</v>
      </c>
      <c r="G66" s="137" t="s">
        <v>139</v>
      </c>
      <c r="H66" s="97"/>
      <c r="I66" s="97"/>
      <c r="J66" s="97"/>
      <c r="K66" s="97">
        <v>6</v>
      </c>
      <c r="L66" s="97">
        <v>9</v>
      </c>
      <c r="M66" s="97"/>
      <c r="N66" s="97"/>
      <c r="O66" s="97">
        <v>9</v>
      </c>
      <c r="P66" s="97">
        <v>6</v>
      </c>
      <c r="Q66" s="97">
        <v>6</v>
      </c>
      <c r="R66" s="97">
        <v>9</v>
      </c>
      <c r="S66" s="97"/>
      <c r="T66" s="97">
        <v>10</v>
      </c>
      <c r="U66" s="20"/>
      <c r="V66" s="91"/>
      <c r="W66" s="40">
        <f>IF(B66="","",100-(SUM(H66:T66)))</f>
        <v>45</v>
      </c>
      <c r="X66" s="67">
        <f>IF(B66="","",SUM(W66:W68))</f>
        <v>45</v>
      </c>
    </row>
    <row r="67" spans="1:24" ht="12.75" customHeight="1">
      <c r="A67" s="75">
        <f>IF(B66="","",A66)</f>
        <v>19</v>
      </c>
      <c r="B67" s="85" t="s">
        <v>80</v>
      </c>
      <c r="C67" s="138"/>
      <c r="D67" s="139"/>
      <c r="E67" s="79"/>
      <c r="F67" s="80"/>
      <c r="G67" s="145"/>
      <c r="H67" s="99">
        <v>6</v>
      </c>
      <c r="I67" s="99">
        <v>9</v>
      </c>
      <c r="J67" s="99">
        <v>6</v>
      </c>
      <c r="K67" s="99">
        <v>6</v>
      </c>
      <c r="L67" s="99">
        <v>9</v>
      </c>
      <c r="M67" s="99">
        <v>6</v>
      </c>
      <c r="N67" s="99">
        <v>6</v>
      </c>
      <c r="O67" s="99">
        <v>9</v>
      </c>
      <c r="P67" s="99">
        <v>6</v>
      </c>
      <c r="Q67" s="99">
        <v>6</v>
      </c>
      <c r="R67" s="99">
        <v>9</v>
      </c>
      <c r="S67" s="99">
        <v>12</v>
      </c>
      <c r="T67" s="155">
        <v>10</v>
      </c>
      <c r="U67" s="21"/>
      <c r="V67" s="92"/>
      <c r="W67" s="44">
        <f>IF(B66="","",100-(SUM(H67:T67)))</f>
        <v>0</v>
      </c>
      <c r="X67" s="172">
        <f>AA30</f>
        <v>17</v>
      </c>
    </row>
    <row r="68" spans="1:24" ht="12.75" customHeight="1" thickBot="1">
      <c r="A68" s="75" t="str">
        <f>IF(B66="","","x")</f>
        <v>x</v>
      </c>
      <c r="B68" s="81"/>
      <c r="C68" s="81"/>
      <c r="D68" s="81"/>
      <c r="E68" s="82"/>
      <c r="F68" s="83"/>
      <c r="G68" s="146" t="s">
        <v>141</v>
      </c>
      <c r="H68" s="100">
        <v>6</v>
      </c>
      <c r="I68" s="100">
        <v>9</v>
      </c>
      <c r="J68" s="100">
        <v>6</v>
      </c>
      <c r="K68" s="100">
        <v>6</v>
      </c>
      <c r="L68" s="100">
        <v>9</v>
      </c>
      <c r="M68" s="100">
        <v>6</v>
      </c>
      <c r="N68" s="100">
        <v>6</v>
      </c>
      <c r="O68" s="100">
        <v>9</v>
      </c>
      <c r="P68" s="100">
        <v>6</v>
      </c>
      <c r="Q68" s="100">
        <v>6</v>
      </c>
      <c r="R68" s="100">
        <v>9</v>
      </c>
      <c r="S68" s="100">
        <v>12</v>
      </c>
      <c r="T68" s="156">
        <v>10</v>
      </c>
      <c r="U68" s="22"/>
      <c r="V68" s="93"/>
      <c r="W68" s="69">
        <f>IF(B66="","",100-(SUM(H68:T68)))</f>
        <v>0</v>
      </c>
      <c r="X68" s="173"/>
    </row>
    <row r="69" spans="1:24" ht="12.75" customHeight="1">
      <c r="A69" s="19">
        <f>IF(B69="","",A66+1)</f>
        <v>20</v>
      </c>
      <c r="B69" s="140" t="s">
        <v>83</v>
      </c>
      <c r="C69" s="137" t="s">
        <v>133</v>
      </c>
      <c r="D69" s="137" t="s">
        <v>134</v>
      </c>
      <c r="E69" s="78"/>
      <c r="F69" s="137" t="s">
        <v>135</v>
      </c>
      <c r="G69" s="137" t="s">
        <v>139</v>
      </c>
      <c r="H69" s="97"/>
      <c r="I69" s="97">
        <v>9</v>
      </c>
      <c r="J69" s="97"/>
      <c r="K69" s="97">
        <v>6</v>
      </c>
      <c r="L69" s="97">
        <v>9</v>
      </c>
      <c r="M69" s="97">
        <v>6</v>
      </c>
      <c r="N69" s="97">
        <v>6</v>
      </c>
      <c r="O69" s="97">
        <v>9</v>
      </c>
      <c r="P69" s="97">
        <v>6</v>
      </c>
      <c r="Q69" s="97"/>
      <c r="R69" s="97">
        <v>9</v>
      </c>
      <c r="S69" s="97">
        <v>12</v>
      </c>
      <c r="T69" s="97">
        <v>10</v>
      </c>
      <c r="U69" s="20"/>
      <c r="V69" s="91"/>
      <c r="W69" s="40">
        <f>IF(B69="","",100-(SUM(H69:T69)))</f>
        <v>18</v>
      </c>
      <c r="X69" s="67">
        <f>IF(B69="","",SUM(W69:W71))</f>
        <v>18</v>
      </c>
    </row>
    <row r="70" spans="1:24" ht="12.75" customHeight="1">
      <c r="A70" s="75">
        <f>IF(B69="","",A69)</f>
        <v>20</v>
      </c>
      <c r="B70" s="141" t="s">
        <v>84</v>
      </c>
      <c r="C70" s="138"/>
      <c r="D70" s="139"/>
      <c r="E70" s="79"/>
      <c r="F70" s="80"/>
      <c r="G70" s="145"/>
      <c r="H70" s="99">
        <v>6</v>
      </c>
      <c r="I70" s="99">
        <v>9</v>
      </c>
      <c r="J70" s="99">
        <v>6</v>
      </c>
      <c r="K70" s="99">
        <v>6</v>
      </c>
      <c r="L70" s="99">
        <v>9</v>
      </c>
      <c r="M70" s="99">
        <v>6</v>
      </c>
      <c r="N70" s="99">
        <v>6</v>
      </c>
      <c r="O70" s="99">
        <v>9</v>
      </c>
      <c r="P70" s="99">
        <v>6</v>
      </c>
      <c r="Q70" s="99">
        <v>6</v>
      </c>
      <c r="R70" s="99">
        <v>9</v>
      </c>
      <c r="S70" s="99">
        <v>12</v>
      </c>
      <c r="T70" s="155">
        <v>10</v>
      </c>
      <c r="U70" s="21"/>
      <c r="V70" s="92"/>
      <c r="W70" s="44">
        <f>IF(B69="","",100-(SUM(H70:T70)))</f>
        <v>0</v>
      </c>
      <c r="X70" s="172">
        <f>AA31</f>
        <v>23</v>
      </c>
    </row>
    <row r="71" spans="1:24" ht="12.75" customHeight="1" thickBot="1">
      <c r="A71" s="102" t="str">
        <f>IF(B69="","","x")</f>
        <v>x</v>
      </c>
      <c r="B71" s="142"/>
      <c r="C71" s="81"/>
      <c r="D71" s="81"/>
      <c r="E71" s="82"/>
      <c r="F71" s="83"/>
      <c r="G71" s="146">
        <v>365</v>
      </c>
      <c r="H71" s="100">
        <v>6</v>
      </c>
      <c r="I71" s="100">
        <v>9</v>
      </c>
      <c r="J71" s="100">
        <v>6</v>
      </c>
      <c r="K71" s="100">
        <v>6</v>
      </c>
      <c r="L71" s="100">
        <v>9</v>
      </c>
      <c r="M71" s="100">
        <v>6</v>
      </c>
      <c r="N71" s="100">
        <v>6</v>
      </c>
      <c r="O71" s="100">
        <v>9</v>
      </c>
      <c r="P71" s="100">
        <v>6</v>
      </c>
      <c r="Q71" s="100">
        <v>6</v>
      </c>
      <c r="R71" s="100">
        <v>9</v>
      </c>
      <c r="S71" s="100">
        <v>12</v>
      </c>
      <c r="T71" s="156">
        <v>10</v>
      </c>
      <c r="U71" s="22"/>
      <c r="V71" s="93"/>
      <c r="W71" s="69">
        <f>IF(B69="","",100-(SUM(H71:T71)))</f>
        <v>0</v>
      </c>
      <c r="X71" s="173"/>
    </row>
    <row r="72" spans="1:24" ht="12.75" customHeight="1">
      <c r="A72" s="19">
        <f>IF(B72="","",A69+1)</f>
        <v>21</v>
      </c>
      <c r="B72" s="84" t="s">
        <v>77</v>
      </c>
      <c r="C72" s="137" t="s">
        <v>95</v>
      </c>
      <c r="D72" s="137" t="s">
        <v>96</v>
      </c>
      <c r="E72" s="78"/>
      <c r="F72" s="137" t="s">
        <v>109</v>
      </c>
      <c r="G72" s="137" t="s">
        <v>139</v>
      </c>
      <c r="H72" s="97"/>
      <c r="I72" s="97"/>
      <c r="J72" s="97"/>
      <c r="K72" s="97">
        <v>6</v>
      </c>
      <c r="L72" s="97"/>
      <c r="M72" s="97"/>
      <c r="N72" s="97"/>
      <c r="O72" s="97">
        <v>9</v>
      </c>
      <c r="P72" s="97"/>
      <c r="Q72" s="97"/>
      <c r="R72" s="97">
        <v>9</v>
      </c>
      <c r="S72" s="97"/>
      <c r="T72" s="97">
        <v>10</v>
      </c>
      <c r="U72" s="20"/>
      <c r="V72" s="91"/>
      <c r="W72" s="40">
        <f>IF(B72="","",100-(SUM(H72:T72)))</f>
        <v>66</v>
      </c>
      <c r="X72" s="67">
        <f>IF(B72="","",SUM(W72:W74))</f>
        <v>66</v>
      </c>
    </row>
    <row r="73" spans="1:24" ht="12.75" customHeight="1">
      <c r="A73" s="75">
        <f>IF(B72="","",A72)</f>
        <v>21</v>
      </c>
      <c r="B73" s="85" t="s">
        <v>85</v>
      </c>
      <c r="C73" s="138"/>
      <c r="D73" s="139"/>
      <c r="E73" s="79"/>
      <c r="F73" s="80"/>
      <c r="G73" s="145"/>
      <c r="H73" s="99">
        <v>6</v>
      </c>
      <c r="I73" s="99">
        <v>9</v>
      </c>
      <c r="J73" s="99">
        <v>6</v>
      </c>
      <c r="K73" s="99">
        <v>6</v>
      </c>
      <c r="L73" s="99">
        <v>9</v>
      </c>
      <c r="M73" s="99">
        <v>6</v>
      </c>
      <c r="N73" s="99">
        <v>6</v>
      </c>
      <c r="O73" s="99">
        <v>9</v>
      </c>
      <c r="P73" s="99">
        <v>6</v>
      </c>
      <c r="Q73" s="99">
        <v>6</v>
      </c>
      <c r="R73" s="99">
        <v>9</v>
      </c>
      <c r="S73" s="99">
        <v>12</v>
      </c>
      <c r="T73" s="155">
        <v>10</v>
      </c>
      <c r="U73" s="21"/>
      <c r="V73" s="92"/>
      <c r="W73" s="44">
        <f>IF(B72="","",100-(SUM(H73:T73)))</f>
        <v>0</v>
      </c>
      <c r="X73" s="172">
        <f>AA32</f>
        <v>6</v>
      </c>
    </row>
    <row r="74" spans="1:24" ht="12.75" customHeight="1" thickBot="1">
      <c r="A74" s="75" t="str">
        <f>IF(B72="","","x")</f>
        <v>x</v>
      </c>
      <c r="B74" s="81"/>
      <c r="C74" s="81"/>
      <c r="D74" s="81"/>
      <c r="E74" s="82"/>
      <c r="F74" s="83"/>
      <c r="G74" s="146">
        <v>284</v>
      </c>
      <c r="H74" s="100">
        <v>6</v>
      </c>
      <c r="I74" s="100">
        <v>9</v>
      </c>
      <c r="J74" s="100">
        <v>6</v>
      </c>
      <c r="K74" s="100">
        <v>6</v>
      </c>
      <c r="L74" s="100">
        <v>9</v>
      </c>
      <c r="M74" s="100">
        <v>6</v>
      </c>
      <c r="N74" s="100">
        <v>6</v>
      </c>
      <c r="O74" s="100">
        <v>9</v>
      </c>
      <c r="P74" s="100">
        <v>6</v>
      </c>
      <c r="Q74" s="100">
        <v>6</v>
      </c>
      <c r="R74" s="100">
        <v>9</v>
      </c>
      <c r="S74" s="100">
        <v>12</v>
      </c>
      <c r="T74" s="156">
        <v>10</v>
      </c>
      <c r="U74" s="22"/>
      <c r="V74" s="93"/>
      <c r="W74" s="69">
        <f>IF(B72="","",100-(SUM(H74:T74)))</f>
        <v>0</v>
      </c>
      <c r="X74" s="173"/>
    </row>
    <row r="75" spans="1:24" ht="12.75" customHeight="1">
      <c r="A75" s="19">
        <f>IF(B75="","",A72+1)</f>
        <v>22</v>
      </c>
      <c r="B75" s="84" t="s">
        <v>86</v>
      </c>
      <c r="C75" s="137" t="s">
        <v>121</v>
      </c>
      <c r="D75" s="137" t="s">
        <v>113</v>
      </c>
      <c r="E75" s="78"/>
      <c r="F75" s="137" t="s">
        <v>136</v>
      </c>
      <c r="G75" s="137" t="s">
        <v>139</v>
      </c>
      <c r="H75" s="97">
        <v>6</v>
      </c>
      <c r="I75" s="97">
        <v>9</v>
      </c>
      <c r="J75" s="97">
        <v>6</v>
      </c>
      <c r="K75" s="97">
        <v>6</v>
      </c>
      <c r="L75" s="97">
        <v>9</v>
      </c>
      <c r="M75" s="97"/>
      <c r="N75" s="97">
        <v>6</v>
      </c>
      <c r="O75" s="97">
        <v>9</v>
      </c>
      <c r="P75" s="97">
        <v>6</v>
      </c>
      <c r="Q75" s="97"/>
      <c r="R75" s="97">
        <v>9</v>
      </c>
      <c r="S75" s="97">
        <v>12</v>
      </c>
      <c r="T75" s="97">
        <v>10</v>
      </c>
      <c r="U75" s="20"/>
      <c r="V75" s="91"/>
      <c r="W75" s="40">
        <f>IF(B75="","",100-(SUM(H75:T75)))</f>
        <v>12</v>
      </c>
      <c r="X75" s="67">
        <f>IF(B75="","",SUM(W75:W77))</f>
        <v>12</v>
      </c>
    </row>
    <row r="76" spans="1:24" ht="12.75" customHeight="1">
      <c r="A76" s="75">
        <f>IF(B75="","",A75)</f>
        <v>22</v>
      </c>
      <c r="B76" s="85" t="s">
        <v>65</v>
      </c>
      <c r="C76" s="138"/>
      <c r="D76" s="139"/>
      <c r="E76" s="79"/>
      <c r="F76" s="80"/>
      <c r="G76" s="145"/>
      <c r="H76" s="99">
        <v>6</v>
      </c>
      <c r="I76" s="99">
        <v>9</v>
      </c>
      <c r="J76" s="99">
        <v>6</v>
      </c>
      <c r="K76" s="99">
        <v>6</v>
      </c>
      <c r="L76" s="99">
        <v>9</v>
      </c>
      <c r="M76" s="99">
        <v>6</v>
      </c>
      <c r="N76" s="99">
        <v>6</v>
      </c>
      <c r="O76" s="99">
        <v>9</v>
      </c>
      <c r="P76" s="99">
        <v>6</v>
      </c>
      <c r="Q76" s="99">
        <v>6</v>
      </c>
      <c r="R76" s="99">
        <v>9</v>
      </c>
      <c r="S76" s="99">
        <v>12</v>
      </c>
      <c r="T76" s="155">
        <v>10</v>
      </c>
      <c r="U76" s="21"/>
      <c r="V76" s="92"/>
      <c r="W76" s="44">
        <f>IF(B75="","",100-(SUM(H76:T76)))</f>
        <v>0</v>
      </c>
      <c r="X76" s="172">
        <f>AA33</f>
        <v>24</v>
      </c>
    </row>
    <row r="77" spans="1:24" ht="12.75" customHeight="1" thickBot="1">
      <c r="A77" s="75" t="str">
        <f>IF(B75="","","x")</f>
        <v>x</v>
      </c>
      <c r="B77" s="81"/>
      <c r="C77" s="81"/>
      <c r="D77" s="81"/>
      <c r="E77" s="82"/>
      <c r="F77" s="83"/>
      <c r="G77" s="146">
        <v>397</v>
      </c>
      <c r="H77" s="100">
        <v>6</v>
      </c>
      <c r="I77" s="100">
        <v>9</v>
      </c>
      <c r="J77" s="100">
        <v>6</v>
      </c>
      <c r="K77" s="100">
        <v>6</v>
      </c>
      <c r="L77" s="100">
        <v>9</v>
      </c>
      <c r="M77" s="100">
        <v>6</v>
      </c>
      <c r="N77" s="100">
        <v>6</v>
      </c>
      <c r="O77" s="100">
        <v>9</v>
      </c>
      <c r="P77" s="100">
        <v>6</v>
      </c>
      <c r="Q77" s="100">
        <v>6</v>
      </c>
      <c r="R77" s="100">
        <v>9</v>
      </c>
      <c r="S77" s="100">
        <v>12</v>
      </c>
      <c r="T77" s="156">
        <v>10</v>
      </c>
      <c r="U77" s="22"/>
      <c r="V77" s="93"/>
      <c r="W77" s="69">
        <f>IF(B75="","",100-(SUM(H77:T77)))</f>
        <v>0</v>
      </c>
      <c r="X77" s="173"/>
    </row>
    <row r="78" spans="1:24" ht="12.75" customHeight="1">
      <c r="A78" s="19">
        <f>IF(B78="","",A75+1)</f>
        <v>23</v>
      </c>
      <c r="B78" s="84" t="s">
        <v>80</v>
      </c>
      <c r="C78" s="137" t="s">
        <v>121</v>
      </c>
      <c r="D78" s="137" t="s">
        <v>102</v>
      </c>
      <c r="E78" s="78"/>
      <c r="F78" s="137" t="s">
        <v>122</v>
      </c>
      <c r="G78" s="137" t="s">
        <v>139</v>
      </c>
      <c r="H78" s="97"/>
      <c r="I78" s="97">
        <v>9</v>
      </c>
      <c r="J78" s="97"/>
      <c r="K78" s="97">
        <v>6</v>
      </c>
      <c r="L78" s="97"/>
      <c r="M78" s="97">
        <v>6</v>
      </c>
      <c r="N78" s="97">
        <v>6</v>
      </c>
      <c r="O78" s="97">
        <v>9</v>
      </c>
      <c r="P78" s="97"/>
      <c r="Q78" s="97">
        <v>6</v>
      </c>
      <c r="R78" s="97"/>
      <c r="S78" s="97"/>
      <c r="T78" s="97">
        <v>10</v>
      </c>
      <c r="U78" s="20"/>
      <c r="V78" s="91"/>
      <c r="W78" s="40">
        <f>IF(B78="","",100-(SUM(H78:T78)))</f>
        <v>48</v>
      </c>
      <c r="X78" s="67">
        <f>IF(B78="","",SUM(W78:W80))</f>
        <v>48</v>
      </c>
    </row>
    <row r="79" spans="1:24" ht="12.75" customHeight="1">
      <c r="A79" s="75">
        <f>IF(B78="","",A78)</f>
        <v>23</v>
      </c>
      <c r="B79" s="85" t="s">
        <v>87</v>
      </c>
      <c r="C79" s="138"/>
      <c r="D79" s="139"/>
      <c r="E79" s="79"/>
      <c r="F79" s="80"/>
      <c r="G79" s="145"/>
      <c r="H79" s="99">
        <v>6</v>
      </c>
      <c r="I79" s="99">
        <v>9</v>
      </c>
      <c r="J79" s="99">
        <v>6</v>
      </c>
      <c r="K79" s="99">
        <v>6</v>
      </c>
      <c r="L79" s="99">
        <v>9</v>
      </c>
      <c r="M79" s="99">
        <v>6</v>
      </c>
      <c r="N79" s="99">
        <v>6</v>
      </c>
      <c r="O79" s="99">
        <v>9</v>
      </c>
      <c r="P79" s="99">
        <v>6</v>
      </c>
      <c r="Q79" s="99">
        <v>6</v>
      </c>
      <c r="R79" s="99">
        <v>9</v>
      </c>
      <c r="S79" s="99">
        <v>12</v>
      </c>
      <c r="T79" s="155">
        <v>10</v>
      </c>
      <c r="U79" s="21"/>
      <c r="V79" s="92"/>
      <c r="W79" s="44">
        <f>IF(B78="","",100-(SUM(H79:T79)))</f>
        <v>0</v>
      </c>
      <c r="X79" s="172">
        <f>AA34</f>
        <v>16</v>
      </c>
    </row>
    <row r="80" spans="1:24" ht="12.75" customHeight="1" thickBot="1">
      <c r="A80" s="75" t="str">
        <f>IF(B78="","","x")</f>
        <v>x</v>
      </c>
      <c r="B80" s="81"/>
      <c r="C80" s="81"/>
      <c r="D80" s="81"/>
      <c r="E80" s="82"/>
      <c r="F80" s="83"/>
      <c r="G80" s="146">
        <v>358</v>
      </c>
      <c r="H80" s="100">
        <v>6</v>
      </c>
      <c r="I80" s="100">
        <v>9</v>
      </c>
      <c r="J80" s="100">
        <v>6</v>
      </c>
      <c r="K80" s="100">
        <v>6</v>
      </c>
      <c r="L80" s="100">
        <v>9</v>
      </c>
      <c r="M80" s="100">
        <v>6</v>
      </c>
      <c r="N80" s="100">
        <v>6</v>
      </c>
      <c r="O80" s="100">
        <v>9</v>
      </c>
      <c r="P80" s="100">
        <v>6</v>
      </c>
      <c r="Q80" s="100">
        <v>6</v>
      </c>
      <c r="R80" s="100">
        <v>9</v>
      </c>
      <c r="S80" s="100">
        <v>12</v>
      </c>
      <c r="T80" s="156">
        <v>10</v>
      </c>
      <c r="U80" s="22"/>
      <c r="V80" s="93"/>
      <c r="W80" s="69">
        <f>IF(B78="","",100-(SUM(H80:T80)))</f>
        <v>0</v>
      </c>
      <c r="X80" s="173"/>
    </row>
    <row r="81" spans="1:24" ht="12.75" customHeight="1">
      <c r="A81" s="19">
        <f>IF(B81="","",A78+1)</f>
        <v>24</v>
      </c>
      <c r="B81" s="84" t="s">
        <v>88</v>
      </c>
      <c r="C81" s="137" t="s">
        <v>129</v>
      </c>
      <c r="D81" s="137" t="s">
        <v>130</v>
      </c>
      <c r="E81" s="78"/>
      <c r="F81" s="137" t="s">
        <v>146</v>
      </c>
      <c r="G81" s="137">
        <v>86</v>
      </c>
      <c r="H81" s="97">
        <v>6</v>
      </c>
      <c r="I81" s="97">
        <v>9</v>
      </c>
      <c r="J81" s="97"/>
      <c r="K81" s="97"/>
      <c r="L81" s="97"/>
      <c r="M81" s="97"/>
      <c r="N81" s="97">
        <v>6</v>
      </c>
      <c r="O81" s="97">
        <v>9</v>
      </c>
      <c r="P81" s="97">
        <v>6</v>
      </c>
      <c r="Q81" s="97"/>
      <c r="R81" s="97">
        <v>9</v>
      </c>
      <c r="S81" s="97">
        <v>12</v>
      </c>
      <c r="T81" s="97">
        <v>10</v>
      </c>
      <c r="U81" s="20"/>
      <c r="V81" s="91"/>
      <c r="W81" s="40">
        <f>IF(B81="","",100-(SUM(H81:T81)))</f>
        <v>33</v>
      </c>
      <c r="X81" s="67">
        <f>IF(B81="","",SUM(W81:W83))</f>
        <v>33</v>
      </c>
    </row>
    <row r="82" spans="1:24" ht="12.75" customHeight="1">
      <c r="A82" s="75">
        <f>IF(B81="","",A81)</f>
        <v>24</v>
      </c>
      <c r="B82" s="85" t="s">
        <v>74</v>
      </c>
      <c r="C82" s="138"/>
      <c r="D82" s="139"/>
      <c r="E82" s="79"/>
      <c r="F82" s="80"/>
      <c r="G82" s="145"/>
      <c r="H82" s="99">
        <v>6</v>
      </c>
      <c r="I82" s="99">
        <v>9</v>
      </c>
      <c r="J82" s="99">
        <v>6</v>
      </c>
      <c r="K82" s="99">
        <v>6</v>
      </c>
      <c r="L82" s="99">
        <v>9</v>
      </c>
      <c r="M82" s="99">
        <v>6</v>
      </c>
      <c r="N82" s="99">
        <v>6</v>
      </c>
      <c r="O82" s="99">
        <v>9</v>
      </c>
      <c r="P82" s="99">
        <v>6</v>
      </c>
      <c r="Q82" s="99">
        <v>6</v>
      </c>
      <c r="R82" s="99">
        <v>9</v>
      </c>
      <c r="S82" s="99">
        <v>12</v>
      </c>
      <c r="T82" s="155">
        <v>10</v>
      </c>
      <c r="U82" s="21"/>
      <c r="V82" s="92"/>
      <c r="W82" s="44">
        <f>IF(B81="","",100-(SUM(H82:T82)))</f>
        <v>0</v>
      </c>
      <c r="X82" s="172">
        <f>AA35</f>
        <v>20</v>
      </c>
    </row>
    <row r="83" spans="1:24" ht="12.75" customHeight="1" thickBot="1">
      <c r="A83" s="75" t="str">
        <f>IF(B81="","","x")</f>
        <v>x</v>
      </c>
      <c r="B83" s="81"/>
      <c r="C83" s="81"/>
      <c r="D83" s="81"/>
      <c r="E83" s="82"/>
      <c r="F83" s="83"/>
      <c r="G83" s="146">
        <v>0</v>
      </c>
      <c r="H83" s="100">
        <v>6</v>
      </c>
      <c r="I83" s="100">
        <v>9</v>
      </c>
      <c r="J83" s="100">
        <v>6</v>
      </c>
      <c r="K83" s="100">
        <v>6</v>
      </c>
      <c r="L83" s="100">
        <v>9</v>
      </c>
      <c r="M83" s="100">
        <v>6</v>
      </c>
      <c r="N83" s="100">
        <v>6</v>
      </c>
      <c r="O83" s="100">
        <v>9</v>
      </c>
      <c r="P83" s="100">
        <v>6</v>
      </c>
      <c r="Q83" s="100">
        <v>6</v>
      </c>
      <c r="R83" s="100">
        <v>9</v>
      </c>
      <c r="S83" s="100">
        <v>12</v>
      </c>
      <c r="T83" s="156">
        <v>10</v>
      </c>
      <c r="U83" s="22"/>
      <c r="V83" s="93"/>
      <c r="W83" s="69">
        <f>IF(B81="","",100-(SUM(H83:T83)))</f>
        <v>0</v>
      </c>
      <c r="X83" s="173"/>
    </row>
    <row r="84" spans="1:24" ht="12.75" customHeight="1">
      <c r="A84" s="19">
        <f>IF(B84="","",A81+1)</f>
        <v>25</v>
      </c>
      <c r="B84" s="84" t="s">
        <v>90</v>
      </c>
      <c r="C84" s="137" t="s">
        <v>115</v>
      </c>
      <c r="D84" s="137" t="s">
        <v>116</v>
      </c>
      <c r="E84" s="78"/>
      <c r="F84" s="137" t="s">
        <v>117</v>
      </c>
      <c r="G84" s="137">
        <v>0</v>
      </c>
      <c r="H84" s="97"/>
      <c r="I84" s="97">
        <v>9</v>
      </c>
      <c r="J84" s="97"/>
      <c r="K84" s="97"/>
      <c r="L84" s="97"/>
      <c r="M84" s="97">
        <v>6</v>
      </c>
      <c r="N84" s="97">
        <v>6</v>
      </c>
      <c r="O84" s="97"/>
      <c r="P84" s="97"/>
      <c r="Q84" s="97">
        <v>6</v>
      </c>
      <c r="R84" s="97"/>
      <c r="S84" s="97"/>
      <c r="T84" s="97">
        <v>10</v>
      </c>
      <c r="U84" s="20"/>
      <c r="V84" s="91"/>
      <c r="W84" s="40">
        <f>IF(B84="","",100-(SUM(H84:T84)))</f>
        <v>63</v>
      </c>
      <c r="X84" s="67">
        <f>IF(B84="","",SUM(W84:W86))</f>
        <v>63</v>
      </c>
    </row>
    <row r="85" spans="1:24" ht="12.75" customHeight="1">
      <c r="A85" s="75">
        <f>IF(B84="","",A84)</f>
        <v>25</v>
      </c>
      <c r="B85" s="85" t="s">
        <v>89</v>
      </c>
      <c r="C85" s="138"/>
      <c r="D85" s="139"/>
      <c r="E85" s="79"/>
      <c r="F85" s="80"/>
      <c r="G85" s="145"/>
      <c r="H85" s="99">
        <v>6</v>
      </c>
      <c r="I85" s="99">
        <v>9</v>
      </c>
      <c r="J85" s="99">
        <v>6</v>
      </c>
      <c r="K85" s="99">
        <v>6</v>
      </c>
      <c r="L85" s="99">
        <v>9</v>
      </c>
      <c r="M85" s="99">
        <v>6</v>
      </c>
      <c r="N85" s="99">
        <v>6</v>
      </c>
      <c r="O85" s="99">
        <v>9</v>
      </c>
      <c r="P85" s="99">
        <v>6</v>
      </c>
      <c r="Q85" s="99">
        <v>6</v>
      </c>
      <c r="R85" s="99">
        <v>9</v>
      </c>
      <c r="S85" s="99">
        <v>12</v>
      </c>
      <c r="T85" s="155">
        <v>10</v>
      </c>
      <c r="U85" s="21"/>
      <c r="V85" s="92"/>
      <c r="W85" s="44">
        <f>IF(B84="","",100-(SUM(H85:T85)))</f>
        <v>0</v>
      </c>
      <c r="X85" s="172">
        <f>AA36</f>
        <v>9</v>
      </c>
    </row>
    <row r="86" spans="1:24" ht="12.75" customHeight="1" thickBot="1">
      <c r="A86" s="75" t="str">
        <f>IF(B84="","","x")</f>
        <v>x</v>
      </c>
      <c r="B86" s="81"/>
      <c r="C86" s="81"/>
      <c r="D86" s="81"/>
      <c r="E86" s="82"/>
      <c r="F86" s="83"/>
      <c r="G86" s="146">
        <v>0</v>
      </c>
      <c r="H86" s="100">
        <v>6</v>
      </c>
      <c r="I86" s="100">
        <v>9</v>
      </c>
      <c r="J86" s="100">
        <v>6</v>
      </c>
      <c r="K86" s="100">
        <v>6</v>
      </c>
      <c r="L86" s="100">
        <v>9</v>
      </c>
      <c r="M86" s="100">
        <v>6</v>
      </c>
      <c r="N86" s="100">
        <v>6</v>
      </c>
      <c r="O86" s="100">
        <v>9</v>
      </c>
      <c r="P86" s="100">
        <v>6</v>
      </c>
      <c r="Q86" s="100">
        <v>6</v>
      </c>
      <c r="R86" s="100">
        <v>9</v>
      </c>
      <c r="S86" s="100">
        <v>12</v>
      </c>
      <c r="T86" s="156">
        <v>10</v>
      </c>
      <c r="U86" s="22"/>
      <c r="V86" s="93"/>
      <c r="W86" s="69">
        <f>IF(B84="","",100-(SUM(H86:T86)))</f>
        <v>0</v>
      </c>
      <c r="X86" s="173"/>
    </row>
    <row r="87" spans="1:24" ht="12.75" customHeight="1" hidden="1">
      <c r="A87" s="19">
        <f>IF(B87="","",A84+1)</f>
      </c>
      <c r="B87" s="84"/>
      <c r="C87" s="137" t="e">
        <f>VLOOKUP(B87,'[1]seznam'!$B$3:$M$145,2,1)</f>
        <v>#N/A</v>
      </c>
      <c r="D87" s="137" t="e">
        <f>VLOOKUP(B87,'[1]seznam'!$B$3:$M$145,5,1)</f>
        <v>#N/A</v>
      </c>
      <c r="E87" s="78"/>
      <c r="F87" s="137" t="e">
        <f>VLOOKUP(B87,'[1]seznam'!$B$3:$M$145,7,1)</f>
        <v>#N/A</v>
      </c>
      <c r="G87" s="137" t="e">
        <f>VLOOKUP(B87,'[1]seznam'!$B$3:$M$145,9,1)</f>
        <v>#N/A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20"/>
      <c r="V87" s="91"/>
      <c r="W87" s="40">
        <f>IF(B87="","",100-(SUM(H87:T87)))</f>
      </c>
      <c r="X87" s="67">
        <f>IF(B87="","",SUM(W87:W89))</f>
      </c>
    </row>
    <row r="88" spans="1:24" ht="12.75" customHeight="1" hidden="1">
      <c r="A88" s="75">
        <f>IF(B87="","",A87)</f>
      </c>
      <c r="B88" s="85"/>
      <c r="C88" s="138"/>
      <c r="D88" s="139"/>
      <c r="E88" s="79"/>
      <c r="F88" s="80"/>
      <c r="G88" s="145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21"/>
      <c r="V88" s="92"/>
      <c r="W88" s="44">
        <f>IF(B87="","",100-(SUM(H88:T88)))</f>
      </c>
      <c r="X88" s="172" t="e">
        <f>AA37</f>
        <v>#VALUE!</v>
      </c>
    </row>
    <row r="89" spans="1:24" ht="12.75" customHeight="1" hidden="1" thickBot="1">
      <c r="A89" s="75">
        <f>IF(B87="","","x")</f>
      </c>
      <c r="B89" s="81"/>
      <c r="C89" s="81"/>
      <c r="D89" s="81"/>
      <c r="E89" s="82"/>
      <c r="F89" s="83"/>
      <c r="G89" s="146" t="e">
        <f>VLOOKUP(B87,'[1]seznam'!$B$3:$M$145,8,1)</f>
        <v>#N/A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  <c r="U89" s="22"/>
      <c r="V89" s="93"/>
      <c r="W89" s="69">
        <f>IF(B87="","",100-(SUM(H89:T89)))</f>
      </c>
      <c r="X89" s="173"/>
    </row>
    <row r="90" spans="1:24" ht="12.75" customHeight="1" hidden="1">
      <c r="A90" s="19">
        <f>IF(B90="","",A87+1)</f>
      </c>
      <c r="B90" s="84"/>
      <c r="C90" s="137" t="e">
        <f>VLOOKUP(B90,'[1]seznam'!$B$3:$M$145,2,1)</f>
        <v>#N/A</v>
      </c>
      <c r="D90" s="137" t="e">
        <f>VLOOKUP(B90,'[1]seznam'!$B$3:$M$145,5,1)</f>
        <v>#N/A</v>
      </c>
      <c r="E90" s="78"/>
      <c r="F90" s="137" t="e">
        <f>VLOOKUP(B90,'[1]seznam'!$B$3:$M$145,7,1)</f>
        <v>#N/A</v>
      </c>
      <c r="G90" s="137" t="e">
        <f>VLOOKUP(B90,'[1]seznam'!$B$3:$M$145,9,1)</f>
        <v>#N/A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20"/>
      <c r="V90" s="91"/>
      <c r="W90" s="40">
        <f>IF(B90="","",100-(SUM(H90:T90)))</f>
      </c>
      <c r="X90" s="67">
        <f>IF(B90="","",SUM(W90:W92))</f>
      </c>
    </row>
    <row r="91" spans="1:24" ht="12.75" customHeight="1" hidden="1">
      <c r="A91" s="75">
        <f>IF(B90="","",A90)</f>
      </c>
      <c r="B91" s="85"/>
      <c r="C91" s="138"/>
      <c r="D91" s="139"/>
      <c r="E91" s="79"/>
      <c r="F91" s="80"/>
      <c r="G91" s="145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21"/>
      <c r="V91" s="92"/>
      <c r="W91" s="44">
        <f>IF(B90="","",100-(SUM(H91:T91)))</f>
      </c>
      <c r="X91" s="172" t="e">
        <f>AA38</f>
        <v>#VALUE!</v>
      </c>
    </row>
    <row r="92" spans="1:24" ht="12.75" customHeight="1" hidden="1" thickBot="1">
      <c r="A92" s="75">
        <f>IF(B90="","","x")</f>
      </c>
      <c r="B92" s="81"/>
      <c r="C92" s="81"/>
      <c r="D92" s="81"/>
      <c r="E92" s="82"/>
      <c r="F92" s="83"/>
      <c r="G92" s="146" t="e">
        <f>VLOOKUP(B90,'[1]seznam'!$B$3:$M$145,8,1)</f>
        <v>#N/A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1"/>
      <c r="U92" s="22"/>
      <c r="V92" s="93"/>
      <c r="W92" s="69">
        <f>IF(B90="","",100-(SUM(H92:T92)))</f>
      </c>
      <c r="X92" s="173"/>
    </row>
    <row r="93" spans="1:24" ht="12.75" customHeight="1" hidden="1">
      <c r="A93" s="19">
        <f>IF(B93="","",A90+1)</f>
      </c>
      <c r="B93" s="84"/>
      <c r="C93" s="137" t="e">
        <f>VLOOKUP(B93,'[1]seznam'!$B$3:$M$145,2,1)</f>
        <v>#N/A</v>
      </c>
      <c r="D93" s="137" t="e">
        <f>VLOOKUP(B93,'[1]seznam'!$B$3:$M$145,5,1)</f>
        <v>#N/A</v>
      </c>
      <c r="E93" s="78"/>
      <c r="F93" s="137" t="e">
        <f>VLOOKUP(B93,'[1]seznam'!$B$3:$M$145,7,1)</f>
        <v>#N/A</v>
      </c>
      <c r="G93" s="137" t="e">
        <f>VLOOKUP(B93,'[1]seznam'!$B$3:$M$145,9,1)</f>
        <v>#N/A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20"/>
      <c r="V93" s="91"/>
      <c r="W93" s="40">
        <f>IF(B93="","",100-(SUM(H93:T93)))</f>
      </c>
      <c r="X93" s="67">
        <f>IF(B93="","",SUM(W93:W95))</f>
      </c>
    </row>
    <row r="94" spans="1:24" ht="12.75" customHeight="1" hidden="1">
      <c r="A94" s="75">
        <f>IF(B93="","",A93)</f>
      </c>
      <c r="B94" s="85"/>
      <c r="C94" s="138"/>
      <c r="D94" s="139"/>
      <c r="E94" s="79"/>
      <c r="F94" s="80"/>
      <c r="G94" s="145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21"/>
      <c r="V94" s="92"/>
      <c r="W94" s="44">
        <f>IF(B93="","",100-(SUM(H94:T94)))</f>
      </c>
      <c r="X94" s="172" t="e">
        <f>AA39</f>
        <v>#VALUE!</v>
      </c>
    </row>
    <row r="95" spans="1:24" ht="12.75" customHeight="1" hidden="1" thickBot="1">
      <c r="A95" s="75">
        <f>IF(B93="","","x")</f>
      </c>
      <c r="B95" s="81"/>
      <c r="C95" s="81"/>
      <c r="D95" s="81"/>
      <c r="E95" s="82"/>
      <c r="F95" s="83"/>
      <c r="G95" s="146" t="e">
        <f>VLOOKUP(B93,'[1]seznam'!$B$3:$M$145,8,1)</f>
        <v>#N/A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1"/>
      <c r="U95" s="22"/>
      <c r="V95" s="93"/>
      <c r="W95" s="69">
        <f>IF(B93="","",100-(SUM(H95:T95)))</f>
      </c>
      <c r="X95" s="173"/>
    </row>
    <row r="96" spans="1:24" ht="12.75" customHeight="1" hidden="1">
      <c r="A96" s="19">
        <f>IF(B96="","",A93+1)</f>
      </c>
      <c r="B96" s="84"/>
      <c r="C96" s="137" t="e">
        <f>VLOOKUP(B96,'[1]seznam'!$B$3:$M$145,2,1)</f>
        <v>#N/A</v>
      </c>
      <c r="D96" s="137" t="e">
        <f>VLOOKUP(B96,'[1]seznam'!$B$3:$M$145,5,1)</f>
        <v>#N/A</v>
      </c>
      <c r="E96" s="78"/>
      <c r="F96" s="137" t="e">
        <f>VLOOKUP(B96,'[1]seznam'!$B$3:$M$145,7,1)</f>
        <v>#N/A</v>
      </c>
      <c r="G96" s="137" t="e">
        <f>VLOOKUP(B96,'[1]seznam'!$B$3:$M$145,9,1)</f>
        <v>#N/A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20"/>
      <c r="V96" s="91"/>
      <c r="W96" s="40">
        <f>IF(B96="","",100-(SUM(H96:T96)))</f>
      </c>
      <c r="X96" s="67">
        <f>IF(B96="","",SUM(W96:W98))</f>
      </c>
    </row>
    <row r="97" spans="1:24" ht="12.75" customHeight="1" hidden="1">
      <c r="A97" s="75">
        <f>IF(B96="","",A96)</f>
      </c>
      <c r="B97" s="85"/>
      <c r="C97" s="138"/>
      <c r="D97" s="139"/>
      <c r="E97" s="79"/>
      <c r="F97" s="80"/>
      <c r="G97" s="145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21"/>
      <c r="V97" s="92"/>
      <c r="W97" s="44">
        <f>IF(B96="","",100-(SUM(H97:T97)))</f>
      </c>
      <c r="X97" s="172" t="e">
        <f>AA40</f>
        <v>#VALUE!</v>
      </c>
    </row>
    <row r="98" spans="1:24" ht="12.75" customHeight="1" hidden="1" thickBot="1">
      <c r="A98" s="75">
        <f>IF(B96="","","x")</f>
      </c>
      <c r="B98" s="81"/>
      <c r="C98" s="81"/>
      <c r="D98" s="81"/>
      <c r="E98" s="82"/>
      <c r="F98" s="83"/>
      <c r="G98" s="146" t="e">
        <f>VLOOKUP(B96,'[1]seznam'!$B$3:$M$145,8,1)</f>
        <v>#N/A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1"/>
      <c r="U98" s="22"/>
      <c r="V98" s="93"/>
      <c r="W98" s="69">
        <f>IF(B96="","",100-(SUM(H98:T98)))</f>
      </c>
      <c r="X98" s="173"/>
    </row>
    <row r="99" spans="1:24" ht="12.75" customHeight="1" hidden="1">
      <c r="A99" s="19">
        <f>IF(B99="","",A96+1)</f>
      </c>
      <c r="B99" s="84"/>
      <c r="C99" s="137" t="e">
        <f>VLOOKUP(B99,'[1]seznam'!$B$3:$M$145,2,1)</f>
        <v>#N/A</v>
      </c>
      <c r="D99" s="137" t="e">
        <f>VLOOKUP(B99,'[1]seznam'!$B$3:$M$145,5,1)</f>
        <v>#N/A</v>
      </c>
      <c r="E99" s="78"/>
      <c r="F99" s="137" t="e">
        <f>VLOOKUP(B99,'[1]seznam'!$B$3:$M$145,7,1)</f>
        <v>#N/A</v>
      </c>
      <c r="G99" s="137" t="e">
        <f>VLOOKUP(B99,'[1]seznam'!$B$3:$M$145,9,1)</f>
        <v>#N/A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20"/>
      <c r="V99" s="91"/>
      <c r="W99" s="40">
        <f>IF(B99="","",100-(SUM(H99:T99)))</f>
      </c>
      <c r="X99" s="67">
        <f>IF(B99="","",SUM(W99:W101))</f>
      </c>
    </row>
    <row r="100" spans="1:24" ht="13.5" customHeight="1" hidden="1">
      <c r="A100" s="75">
        <f>IF(B99="","",A99)</f>
      </c>
      <c r="B100" s="85"/>
      <c r="C100" s="138"/>
      <c r="D100" s="139"/>
      <c r="E100" s="79"/>
      <c r="F100" s="80"/>
      <c r="G100" s="145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21"/>
      <c r="V100" s="92"/>
      <c r="W100" s="44">
        <f>IF(B99="","",100-(SUM(H100:T100)))</f>
      </c>
      <c r="X100" s="172" t="e">
        <f>AA41</f>
        <v>#VALUE!</v>
      </c>
    </row>
    <row r="101" spans="1:24" ht="12.75" customHeight="1" hidden="1" thickBot="1">
      <c r="A101" s="75">
        <f>IF(B99="","","x")</f>
      </c>
      <c r="B101" s="81"/>
      <c r="C101" s="81"/>
      <c r="D101" s="81"/>
      <c r="E101" s="82"/>
      <c r="F101" s="83"/>
      <c r="G101" s="146" t="e">
        <f>VLOOKUP(B99,'[1]seznam'!$B$3:$M$145,8,1)</f>
        <v>#N/A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1"/>
      <c r="U101" s="22"/>
      <c r="V101" s="93"/>
      <c r="W101" s="69">
        <f>IF(B99="","",100-(SUM(H101:T101)))</f>
      </c>
      <c r="X101" s="173"/>
    </row>
    <row r="102" spans="1:24" ht="12.75" customHeight="1" hidden="1">
      <c r="A102" s="19">
        <f>IF(B102="","",A99+1)</f>
      </c>
      <c r="B102" s="84"/>
      <c r="C102" s="137" t="e">
        <f>VLOOKUP(B102,'[1]seznam'!$B$3:$M$145,2,1)</f>
        <v>#N/A</v>
      </c>
      <c r="D102" s="137" t="e">
        <f>VLOOKUP(B102,'[1]seznam'!$B$3:$M$145,5,1)</f>
        <v>#N/A</v>
      </c>
      <c r="E102" s="78"/>
      <c r="F102" s="137" t="e">
        <f>VLOOKUP(B102,'[1]seznam'!$B$3:$M$145,7,1)</f>
        <v>#N/A</v>
      </c>
      <c r="G102" s="137" t="e">
        <f>VLOOKUP(B102,'[1]seznam'!$B$3:$M$145,9,1)</f>
        <v>#N/A</v>
      </c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20"/>
      <c r="V102" s="91"/>
      <c r="W102" s="40">
        <f>IF(B102="","",100-(SUM(H102:T102)))</f>
      </c>
      <c r="X102" s="67">
        <f>IF(B102="","",SUM(W102:W104))</f>
      </c>
    </row>
    <row r="103" spans="1:24" ht="12.75" customHeight="1" hidden="1">
      <c r="A103" s="75">
        <f>IF(B102="","",A102)</f>
      </c>
      <c r="B103" s="85"/>
      <c r="C103" s="138"/>
      <c r="D103" s="139"/>
      <c r="E103" s="79"/>
      <c r="F103" s="80"/>
      <c r="G103" s="145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21"/>
      <c r="V103" s="92"/>
      <c r="W103" s="44">
        <f>IF(B102="","",100-(SUM(H103:T103)))</f>
      </c>
      <c r="X103" s="172" t="e">
        <f>AA42</f>
        <v>#VALUE!</v>
      </c>
    </row>
    <row r="104" spans="1:24" ht="12.75" customHeight="1" hidden="1" thickBot="1">
      <c r="A104" s="75">
        <f>IF(B102="","","x")</f>
      </c>
      <c r="B104" s="81"/>
      <c r="C104" s="81"/>
      <c r="D104" s="81"/>
      <c r="E104" s="82"/>
      <c r="F104" s="83"/>
      <c r="G104" s="146" t="e">
        <f>VLOOKUP(B102,'[1]seznam'!$B$3:$M$145,8,1)</f>
        <v>#N/A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1"/>
      <c r="U104" s="22"/>
      <c r="V104" s="93"/>
      <c r="W104" s="69">
        <f>IF(B102="","",100-(SUM(H104:T104)))</f>
      </c>
      <c r="X104" s="173"/>
    </row>
    <row r="105" spans="1:24" ht="12.75" customHeight="1" hidden="1">
      <c r="A105" s="19">
        <f>IF(B105="","",A102+1)</f>
      </c>
      <c r="B105" s="84"/>
      <c r="C105" s="137" t="e">
        <f>VLOOKUP(B105,'[1]seznam'!$B$3:$M$145,2,1)</f>
        <v>#N/A</v>
      </c>
      <c r="D105" s="137" t="e">
        <f>VLOOKUP(B105,'[1]seznam'!$B$3:$M$145,5,1)</f>
        <v>#N/A</v>
      </c>
      <c r="E105" s="78"/>
      <c r="F105" s="137" t="e">
        <f>VLOOKUP(B105,'[1]seznam'!$B$3:$M$145,7,1)</f>
        <v>#N/A</v>
      </c>
      <c r="G105" s="137" t="e">
        <f>VLOOKUP(B105,'[1]seznam'!$B$3:$M$145,9,1)</f>
        <v>#N/A</v>
      </c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20"/>
      <c r="V105" s="91"/>
      <c r="W105" s="40">
        <f>IF(B105="","",100-(SUM(H105:T105)))</f>
      </c>
      <c r="X105" s="67">
        <f>IF(B105="","",SUM(W105:W107))</f>
      </c>
    </row>
    <row r="106" spans="1:24" ht="12.75" customHeight="1" hidden="1">
      <c r="A106" s="75">
        <f>IF(B105="","",A105)</f>
      </c>
      <c r="B106" s="85"/>
      <c r="C106" s="138"/>
      <c r="D106" s="139"/>
      <c r="E106" s="79"/>
      <c r="F106" s="80"/>
      <c r="G106" s="145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21"/>
      <c r="V106" s="92"/>
      <c r="W106" s="44">
        <f>IF(B105="","",100-(SUM(H106:T106)))</f>
      </c>
      <c r="X106" s="172" t="e">
        <f>AA43</f>
        <v>#VALUE!</v>
      </c>
    </row>
    <row r="107" spans="1:24" ht="12.75" customHeight="1" hidden="1" thickBot="1">
      <c r="A107" s="75">
        <f>IF(B105="","","x")</f>
      </c>
      <c r="B107" s="81"/>
      <c r="C107" s="81"/>
      <c r="D107" s="81"/>
      <c r="E107" s="82"/>
      <c r="F107" s="83"/>
      <c r="G107" s="146" t="e">
        <f>VLOOKUP(B105,'[1]seznam'!$B$3:$M$145,8,1)</f>
        <v>#N/A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1"/>
      <c r="U107" s="22"/>
      <c r="V107" s="93"/>
      <c r="W107" s="69">
        <f>IF(B105="","",100-(SUM(H107:T107)))</f>
      </c>
      <c r="X107" s="173"/>
    </row>
    <row r="108" spans="1:24" ht="12.75" customHeight="1" hidden="1">
      <c r="A108" s="19">
        <f>IF(B108="","",A105+1)</f>
      </c>
      <c r="B108" s="84"/>
      <c r="C108" s="137" t="e">
        <f>VLOOKUP(B108,'[1]seznam'!$B$3:$M$145,2,1)</f>
        <v>#N/A</v>
      </c>
      <c r="D108" s="137" t="e">
        <f>VLOOKUP(B108,'[1]seznam'!$B$3:$M$145,5,1)</f>
        <v>#N/A</v>
      </c>
      <c r="E108" s="78"/>
      <c r="F108" s="137" t="e">
        <f>VLOOKUP(B108,'[1]seznam'!$B$3:$M$145,7,1)</f>
        <v>#N/A</v>
      </c>
      <c r="G108" s="137" t="e">
        <f>VLOOKUP(B108,'[1]seznam'!$B$3:$M$145,9,1)</f>
        <v>#N/A</v>
      </c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20"/>
      <c r="V108" s="91"/>
      <c r="W108" s="40">
        <f>IF(B108="","",100-(SUM(H108:T108)))</f>
      </c>
      <c r="X108" s="67">
        <f>IF(B108="","",SUM(W108:W110))</f>
      </c>
    </row>
    <row r="109" spans="1:24" ht="12.75" customHeight="1" hidden="1">
      <c r="A109" s="75">
        <f>IF(B108="","",A108)</f>
      </c>
      <c r="B109" s="85"/>
      <c r="C109" s="138"/>
      <c r="D109" s="139"/>
      <c r="E109" s="79"/>
      <c r="F109" s="80"/>
      <c r="G109" s="145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21"/>
      <c r="V109" s="92"/>
      <c r="W109" s="44">
        <f>IF(B108="","",100-(SUM(H109:T109)))</f>
      </c>
      <c r="X109" s="172" t="e">
        <f>AA44</f>
        <v>#VALUE!</v>
      </c>
    </row>
    <row r="110" spans="1:24" ht="12.75" customHeight="1" hidden="1" thickBot="1">
      <c r="A110" s="75">
        <f>IF(B108="","","x")</f>
      </c>
      <c r="B110" s="81"/>
      <c r="C110" s="81"/>
      <c r="D110" s="81"/>
      <c r="E110" s="82"/>
      <c r="F110" s="83"/>
      <c r="G110" s="146" t="e">
        <f>VLOOKUP(B108,'[1]seznam'!$B$3:$M$145,8,1)</f>
        <v>#N/A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1"/>
      <c r="U110" s="22"/>
      <c r="V110" s="93"/>
      <c r="W110" s="69">
        <f>IF(B108="","",100-(SUM(H110:T110)))</f>
      </c>
      <c r="X110" s="173"/>
    </row>
    <row r="111" spans="1:24" ht="12.75" customHeight="1" hidden="1">
      <c r="A111" s="19">
        <f>IF(B111="","",A108+1)</f>
      </c>
      <c r="B111" s="84"/>
      <c r="C111" s="137" t="e">
        <f>VLOOKUP(B111,'[1]seznam'!$B$3:$M$145,2,1)</f>
        <v>#N/A</v>
      </c>
      <c r="D111" s="137" t="e">
        <f>VLOOKUP(B111,'[1]seznam'!$B$3:$M$145,5,1)</f>
        <v>#N/A</v>
      </c>
      <c r="E111" s="78"/>
      <c r="F111" s="137" t="e">
        <f>VLOOKUP(B111,'[1]seznam'!$B$3:$M$145,7,1)</f>
        <v>#N/A</v>
      </c>
      <c r="G111" s="137" t="e">
        <f>VLOOKUP(B111,'[1]seznam'!$B$3:$M$145,9,1)</f>
        <v>#N/A</v>
      </c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20"/>
      <c r="V111" s="91"/>
      <c r="W111" s="40">
        <f>IF(B111="","",100-(SUM(H111:T111)))</f>
      </c>
      <c r="X111" s="67">
        <f>IF(B111="","",SUM(W111:W113))</f>
      </c>
    </row>
    <row r="112" spans="1:24" ht="12.75" customHeight="1" hidden="1">
      <c r="A112" s="75">
        <f>IF(B111="","",A111)</f>
      </c>
      <c r="B112" s="85"/>
      <c r="C112" s="138"/>
      <c r="D112" s="139"/>
      <c r="E112" s="79"/>
      <c r="F112" s="80"/>
      <c r="G112" s="145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21"/>
      <c r="V112" s="92"/>
      <c r="W112" s="44">
        <f>IF(B111="","",100-(SUM(H112:T112)))</f>
      </c>
      <c r="X112" s="172" t="e">
        <f>AA45</f>
        <v>#VALUE!</v>
      </c>
    </row>
    <row r="113" spans="1:24" ht="12.75" customHeight="1" hidden="1" thickBot="1">
      <c r="A113" s="75">
        <f>IF(B111="","","x")</f>
      </c>
      <c r="B113" s="81"/>
      <c r="C113" s="81"/>
      <c r="D113" s="81"/>
      <c r="E113" s="82"/>
      <c r="F113" s="83"/>
      <c r="G113" s="146" t="e">
        <f>VLOOKUP(B111,'[1]seznam'!$B$3:$M$145,8,1)</f>
        <v>#N/A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1"/>
      <c r="U113" s="22"/>
      <c r="V113" s="93"/>
      <c r="W113" s="69">
        <f>IF(B111="","",100-(SUM(H113:T113)))</f>
      </c>
      <c r="X113" s="173"/>
    </row>
    <row r="114" spans="1:24" ht="12.75" customHeight="1" hidden="1">
      <c r="A114" s="19">
        <f>IF(B114="","",A111+1)</f>
      </c>
      <c r="B114" s="84"/>
      <c r="C114" s="137" t="e">
        <f>VLOOKUP(B114,'[1]seznam'!$B$3:$M$145,2,1)</f>
        <v>#N/A</v>
      </c>
      <c r="D114" s="137" t="e">
        <f>VLOOKUP(B114,'[1]seznam'!$B$3:$M$145,5,1)</f>
        <v>#N/A</v>
      </c>
      <c r="E114" s="78"/>
      <c r="F114" s="137" t="e">
        <f>VLOOKUP(B114,'[1]seznam'!$B$3:$M$145,7,1)</f>
        <v>#N/A</v>
      </c>
      <c r="G114" s="137" t="e">
        <f>VLOOKUP(B114,'[1]seznam'!$B$3:$M$145,9,1)</f>
        <v>#N/A</v>
      </c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20"/>
      <c r="V114" s="91"/>
      <c r="W114" s="40">
        <f>IF(B114="","",100-(SUM(H114:T114)))</f>
      </c>
      <c r="X114" s="67">
        <f>IF(B114="","",SUM(W114:W116))</f>
      </c>
    </row>
    <row r="115" spans="1:24" ht="12.75" customHeight="1" hidden="1">
      <c r="A115" s="75">
        <f>IF(B114="","",A114)</f>
      </c>
      <c r="B115" s="85"/>
      <c r="C115" s="138"/>
      <c r="D115" s="139"/>
      <c r="E115" s="79"/>
      <c r="F115" s="80"/>
      <c r="G115" s="145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21"/>
      <c r="V115" s="92"/>
      <c r="W115" s="44">
        <f>IF(B114="","",100-(SUM(H115:T115)))</f>
      </c>
      <c r="X115" s="172" t="e">
        <f>AA46</f>
        <v>#VALUE!</v>
      </c>
    </row>
    <row r="116" spans="1:24" ht="12.75" customHeight="1" hidden="1" thickBot="1">
      <c r="A116" s="75">
        <f>IF(B114="","","x")</f>
      </c>
      <c r="B116" s="81"/>
      <c r="C116" s="81"/>
      <c r="D116" s="81"/>
      <c r="E116" s="82"/>
      <c r="F116" s="83"/>
      <c r="G116" s="146" t="e">
        <f>VLOOKUP(B114,'[1]seznam'!$B$3:$M$145,8,1)</f>
        <v>#N/A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1"/>
      <c r="U116" s="22"/>
      <c r="V116" s="93"/>
      <c r="W116" s="69">
        <f>IF(B114="","",100-(SUM(H116:T116)))</f>
      </c>
      <c r="X116" s="173"/>
    </row>
    <row r="117" spans="1:24" ht="12.75" customHeight="1" hidden="1">
      <c r="A117" s="19">
        <f>IF(B117="","",A114+1)</f>
      </c>
      <c r="B117" s="84"/>
      <c r="C117" s="137" t="e">
        <f>VLOOKUP(B117,'[1]seznam'!$B$3:$M$145,2,1)</f>
        <v>#N/A</v>
      </c>
      <c r="D117" s="137" t="e">
        <f>VLOOKUP(B117,'[1]seznam'!$B$3:$M$145,5,1)</f>
        <v>#N/A</v>
      </c>
      <c r="E117" s="78"/>
      <c r="F117" s="137" t="e">
        <f>VLOOKUP(B117,'[1]seznam'!$B$3:$M$145,7,1)</f>
        <v>#N/A</v>
      </c>
      <c r="G117" s="137" t="e">
        <f>VLOOKUP(B117,'[1]seznam'!$B$3:$M$145,9,1)</f>
        <v>#N/A</v>
      </c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20"/>
      <c r="V117" s="91"/>
      <c r="W117" s="40">
        <f>IF(B117="","",100-(SUM(H117:T117)))</f>
      </c>
      <c r="X117" s="67">
        <f>IF(B117="","",SUM(W117:W119))</f>
      </c>
    </row>
    <row r="118" spans="1:24" ht="12.75" customHeight="1" hidden="1">
      <c r="A118" s="75">
        <f>IF(B117="","",A117)</f>
      </c>
      <c r="B118" s="85"/>
      <c r="C118" s="138"/>
      <c r="D118" s="139"/>
      <c r="E118" s="79"/>
      <c r="F118" s="80"/>
      <c r="G118" s="145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21"/>
      <c r="V118" s="92"/>
      <c r="W118" s="44">
        <f>IF(B117="","",100-(SUM(H118:T118)))</f>
      </c>
      <c r="X118" s="172" t="e">
        <f>AA47</f>
        <v>#VALUE!</v>
      </c>
    </row>
    <row r="119" spans="1:24" ht="12.75" customHeight="1" hidden="1" thickBot="1">
      <c r="A119" s="75">
        <f>IF(B117="","","x")</f>
      </c>
      <c r="B119" s="81"/>
      <c r="C119" s="81"/>
      <c r="D119" s="81"/>
      <c r="E119" s="82"/>
      <c r="F119" s="83"/>
      <c r="G119" s="146" t="e">
        <f>VLOOKUP(B117,'[1]seznam'!$B$3:$M$145,8,1)</f>
        <v>#N/A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1"/>
      <c r="U119" s="22"/>
      <c r="V119" s="93"/>
      <c r="W119" s="69">
        <f>IF(B117="","",100-(SUM(H119:T119)))</f>
      </c>
      <c r="X119" s="173"/>
    </row>
    <row r="120" spans="1:24" ht="12.75" customHeight="1" hidden="1">
      <c r="A120" s="19">
        <f>IF(B120="","",A117+1)</f>
      </c>
      <c r="B120" s="84"/>
      <c r="C120" s="137" t="e">
        <f>VLOOKUP(B120,'[1]seznam'!$B$3:$M$145,2,1)</f>
        <v>#N/A</v>
      </c>
      <c r="D120" s="137" t="e">
        <f>VLOOKUP(B120,'[1]seznam'!$B$3:$M$145,5,1)</f>
        <v>#N/A</v>
      </c>
      <c r="E120" s="78"/>
      <c r="F120" s="137" t="e">
        <f>VLOOKUP(B120,'[1]seznam'!$B$3:$M$145,7,1)</f>
        <v>#N/A</v>
      </c>
      <c r="G120" s="137" t="e">
        <f>VLOOKUP(B120,'[1]seznam'!$B$3:$M$145,9,1)</f>
        <v>#N/A</v>
      </c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20"/>
      <c r="V120" s="91"/>
      <c r="W120" s="40">
        <f>IF(B120="","",100-(SUM(H120:T120)))</f>
      </c>
      <c r="X120" s="67">
        <f>IF(B120="","",SUM(W120:W122))</f>
      </c>
    </row>
    <row r="121" spans="1:24" ht="12.75" customHeight="1" hidden="1">
      <c r="A121" s="75">
        <f>IF(B120="","",A120)</f>
      </c>
      <c r="B121" s="85"/>
      <c r="C121" s="138"/>
      <c r="D121" s="139"/>
      <c r="E121" s="79"/>
      <c r="F121" s="80"/>
      <c r="G121" s="145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21"/>
      <c r="V121" s="92"/>
      <c r="W121" s="44">
        <f>IF(B120="","",100-(SUM(H121:T121)))</f>
      </c>
      <c r="X121" s="172" t="e">
        <f>AA48</f>
        <v>#VALUE!</v>
      </c>
    </row>
    <row r="122" spans="1:24" ht="12.75" customHeight="1" hidden="1" thickBot="1">
      <c r="A122" s="75">
        <f>IF(B120="","","x")</f>
      </c>
      <c r="B122" s="81"/>
      <c r="C122" s="81"/>
      <c r="D122" s="81"/>
      <c r="E122" s="82"/>
      <c r="F122" s="83"/>
      <c r="G122" s="146" t="e">
        <f>VLOOKUP(B120,'[1]seznam'!$B$3:$M$145,8,1)</f>
        <v>#N/A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1"/>
      <c r="U122" s="22"/>
      <c r="V122" s="93"/>
      <c r="W122" s="69">
        <f>IF(B120="","",100-(SUM(H122:T122)))</f>
      </c>
      <c r="X122" s="173"/>
    </row>
    <row r="123" spans="1:24" ht="12.75" customHeight="1" hidden="1">
      <c r="A123" s="19">
        <f>IF(B123="","",A120+1)</f>
      </c>
      <c r="B123" s="84"/>
      <c r="C123" s="137" t="e">
        <f>VLOOKUP(B123,'[1]seznam'!$B$3:$M$145,2,1)</f>
        <v>#N/A</v>
      </c>
      <c r="D123" s="137" t="e">
        <f>VLOOKUP(B123,'[1]seznam'!$B$3:$M$145,5,1)</f>
        <v>#N/A</v>
      </c>
      <c r="E123" s="78"/>
      <c r="F123" s="137" t="e">
        <f>VLOOKUP(B123,'[1]seznam'!$B$3:$M$145,7,1)</f>
        <v>#N/A</v>
      </c>
      <c r="G123" s="137" t="e">
        <f>VLOOKUP(B123,'[1]seznam'!$B$3:$M$145,9,1)</f>
        <v>#N/A</v>
      </c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20"/>
      <c r="V123" s="91"/>
      <c r="W123" s="40">
        <f>IF(B123="","",100-(SUM(H123:T123)))</f>
      </c>
      <c r="X123" s="67">
        <f>IF(B123="","",SUM(W123:W125))</f>
      </c>
    </row>
    <row r="124" spans="1:24" ht="12.75" customHeight="1" hidden="1">
      <c r="A124" s="75">
        <f>IF(B123="","",A123)</f>
      </c>
      <c r="B124" s="85"/>
      <c r="C124" s="138"/>
      <c r="D124" s="139"/>
      <c r="E124" s="79"/>
      <c r="F124" s="80"/>
      <c r="G124" s="145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21"/>
      <c r="V124" s="92"/>
      <c r="W124" s="44">
        <f>IF(B123="","",100-(SUM(H124:T124)))</f>
      </c>
      <c r="X124" s="172" t="e">
        <f>AA49</f>
        <v>#VALUE!</v>
      </c>
    </row>
    <row r="125" spans="1:24" ht="12.75" customHeight="1" hidden="1" thickBot="1">
      <c r="A125" s="75">
        <f>IF(B123="","","x")</f>
      </c>
      <c r="B125" s="81"/>
      <c r="C125" s="81"/>
      <c r="D125" s="81"/>
      <c r="E125" s="82"/>
      <c r="F125" s="83"/>
      <c r="G125" s="146" t="e">
        <f>VLOOKUP(B123,'[1]seznam'!$B$3:$M$145,8,1)</f>
        <v>#N/A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1"/>
      <c r="U125" s="22"/>
      <c r="V125" s="93"/>
      <c r="W125" s="69">
        <f>IF(B123="","",100-(SUM(H125:T125)))</f>
      </c>
      <c r="X125" s="173"/>
    </row>
    <row r="126" spans="1:24" ht="12.75" customHeight="1" hidden="1">
      <c r="A126" s="19">
        <f>IF(B126="","",A123+1)</f>
      </c>
      <c r="B126" s="84"/>
      <c r="C126" s="137" t="e">
        <f>VLOOKUP(B126,'[1]seznam'!$B$3:$M$145,2,1)</f>
        <v>#N/A</v>
      </c>
      <c r="D126" s="137" t="e">
        <f>VLOOKUP(B126,'[1]seznam'!$B$3:$M$145,5,1)</f>
        <v>#N/A</v>
      </c>
      <c r="E126" s="78"/>
      <c r="F126" s="137" t="e">
        <f>VLOOKUP(B126,'[1]seznam'!$B$3:$M$145,7,1)</f>
        <v>#N/A</v>
      </c>
      <c r="G126" s="137" t="e">
        <f>VLOOKUP(B126,'[1]seznam'!$B$3:$M$145,9,1)</f>
        <v>#N/A</v>
      </c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20"/>
      <c r="V126" s="91"/>
      <c r="W126" s="40">
        <f>IF(B126="","",100-(SUM(H126:T126)))</f>
      </c>
      <c r="X126" s="67">
        <f>IF(B126="","",SUM(W126:W128))</f>
      </c>
    </row>
    <row r="127" spans="1:24" ht="12.75" customHeight="1" hidden="1">
      <c r="A127" s="75">
        <f>IF(B126="","",A126)</f>
      </c>
      <c r="B127" s="85"/>
      <c r="C127" s="138"/>
      <c r="D127" s="139"/>
      <c r="E127" s="79"/>
      <c r="F127" s="80"/>
      <c r="G127" s="145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21"/>
      <c r="V127" s="92"/>
      <c r="W127" s="44">
        <f>IF(B126="","",100-(SUM(H127:T127)))</f>
      </c>
      <c r="X127" s="172" t="e">
        <f>AA50</f>
        <v>#VALUE!</v>
      </c>
    </row>
    <row r="128" spans="1:24" ht="12.75" customHeight="1" hidden="1" thickBot="1">
      <c r="A128" s="75">
        <f>IF(B126="","","x")</f>
      </c>
      <c r="B128" s="81"/>
      <c r="C128" s="81"/>
      <c r="D128" s="81"/>
      <c r="E128" s="82"/>
      <c r="F128" s="83"/>
      <c r="G128" s="146" t="e">
        <f>VLOOKUP(B126,'[1]seznam'!$B$3:$M$145,8,1)</f>
        <v>#N/A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1"/>
      <c r="U128" s="22"/>
      <c r="V128" s="93"/>
      <c r="W128" s="69">
        <f>IF(B126="","",100-(SUM(H128:T128)))</f>
      </c>
      <c r="X128" s="173"/>
    </row>
    <row r="129" spans="1:24" ht="12.75" customHeight="1" hidden="1">
      <c r="A129" s="19">
        <f>IF(B129="","",A126+1)</f>
      </c>
      <c r="B129" s="84"/>
      <c r="C129" s="137" t="e">
        <f>VLOOKUP(B129,'[1]seznam'!$B$3:$M$145,2,1)</f>
        <v>#N/A</v>
      </c>
      <c r="D129" s="137" t="e">
        <f>VLOOKUP(B129,'[1]seznam'!$B$3:$M$145,5,1)</f>
        <v>#N/A</v>
      </c>
      <c r="E129" s="78"/>
      <c r="F129" s="137" t="e">
        <f>VLOOKUP(B129,'[1]seznam'!$B$3:$M$145,7,1)</f>
        <v>#N/A</v>
      </c>
      <c r="G129" s="137" t="e">
        <f>VLOOKUP(B129,'[1]seznam'!$B$3:$M$145,9,1)</f>
        <v>#N/A</v>
      </c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20"/>
      <c r="V129" s="91"/>
      <c r="W129" s="40">
        <f>IF(B129="","",100-(SUM(H129:T129)))</f>
      </c>
      <c r="X129" s="67">
        <f>IF(B129="","",SUM(W129:W131))</f>
      </c>
    </row>
    <row r="130" spans="1:24" ht="12.75" customHeight="1" hidden="1">
      <c r="A130" s="75">
        <f>IF(B129="","",A129)</f>
      </c>
      <c r="B130" s="85"/>
      <c r="C130" s="138"/>
      <c r="D130" s="139"/>
      <c r="E130" s="79"/>
      <c r="F130" s="80"/>
      <c r="G130" s="145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21"/>
      <c r="V130" s="92"/>
      <c r="W130" s="44">
        <f>IF(B129="","",100-(SUM(H130:T130)))</f>
      </c>
      <c r="X130" s="172" t="e">
        <f>AA51</f>
        <v>#VALUE!</v>
      </c>
    </row>
    <row r="131" spans="1:24" ht="12.75" customHeight="1" hidden="1" thickBot="1">
      <c r="A131" s="75">
        <f>IF(B129="","","x")</f>
      </c>
      <c r="B131" s="81"/>
      <c r="C131" s="81"/>
      <c r="D131" s="81"/>
      <c r="E131" s="82"/>
      <c r="F131" s="83"/>
      <c r="G131" s="146" t="e">
        <f>VLOOKUP(B129,'[1]seznam'!$B$3:$M$145,8,1)</f>
        <v>#N/A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1"/>
      <c r="U131" s="22"/>
      <c r="V131" s="93"/>
      <c r="W131" s="69">
        <f>IF(B129="","",100-(SUM(H131:T131)))</f>
      </c>
      <c r="X131" s="173"/>
    </row>
    <row r="132" spans="1:24" ht="12.75" customHeight="1" hidden="1">
      <c r="A132" s="19">
        <f>IF(B132="","",A129+1)</f>
      </c>
      <c r="B132" s="84"/>
      <c r="C132" s="137" t="e">
        <f>VLOOKUP(B132,'[1]seznam'!$B$3:$M$145,2,1)</f>
        <v>#N/A</v>
      </c>
      <c r="D132" s="137" t="e">
        <f>VLOOKUP(B132,'[1]seznam'!$B$3:$M$145,5,1)</f>
        <v>#N/A</v>
      </c>
      <c r="E132" s="78"/>
      <c r="F132" s="137" t="e">
        <f>VLOOKUP(B132,'[1]seznam'!$B$3:$M$145,7,1)</f>
        <v>#N/A</v>
      </c>
      <c r="G132" s="137" t="e">
        <f>VLOOKUP(B132,'[1]seznam'!$B$3:$M$145,9,1)</f>
        <v>#N/A</v>
      </c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20"/>
      <c r="V132" s="91"/>
      <c r="W132" s="40">
        <f>IF(B132="","",100-(SUM(H132:T132)))</f>
      </c>
      <c r="X132" s="67">
        <f>IF(B132="","",SUM(W132:W134))</f>
      </c>
    </row>
    <row r="133" spans="1:24" ht="12.75" customHeight="1" hidden="1">
      <c r="A133" s="75">
        <f>IF(B132="","",A132)</f>
      </c>
      <c r="B133" s="85"/>
      <c r="C133" s="138"/>
      <c r="D133" s="139"/>
      <c r="E133" s="79"/>
      <c r="F133" s="80"/>
      <c r="G133" s="145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21"/>
      <c r="V133" s="92"/>
      <c r="W133" s="44">
        <f>IF(B132="","",100-(SUM(H133:T133)))</f>
      </c>
      <c r="X133" s="172" t="e">
        <f>AA52</f>
        <v>#VALUE!</v>
      </c>
    </row>
    <row r="134" spans="1:24" ht="12.75" customHeight="1" hidden="1" thickBot="1">
      <c r="A134" s="75">
        <f>IF(B132="","","x")</f>
      </c>
      <c r="B134" s="81"/>
      <c r="C134" s="81"/>
      <c r="D134" s="81"/>
      <c r="E134" s="82"/>
      <c r="F134" s="83"/>
      <c r="G134" s="146" t="e">
        <f>VLOOKUP(B132,'[1]seznam'!$B$3:$M$145,8,1)</f>
        <v>#N/A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1"/>
      <c r="U134" s="22"/>
      <c r="V134" s="93"/>
      <c r="W134" s="69">
        <f>IF(B132="","",100-(SUM(H134:T134)))</f>
      </c>
      <c r="X134" s="173"/>
    </row>
    <row r="135" spans="1:24" ht="12.75" customHeight="1" hidden="1">
      <c r="A135" s="19">
        <f>IF(B135="","",A132+1)</f>
      </c>
      <c r="B135" s="84"/>
      <c r="C135" s="137" t="e">
        <f>VLOOKUP(B135,'[1]seznam'!$B$3:$M$145,2,1)</f>
        <v>#N/A</v>
      </c>
      <c r="D135" s="137" t="e">
        <f>VLOOKUP(B135,'[1]seznam'!$B$3:$M$145,5,1)</f>
        <v>#N/A</v>
      </c>
      <c r="E135" s="78"/>
      <c r="F135" s="137" t="e">
        <f>VLOOKUP(B135,'[1]seznam'!$B$3:$M$145,7,1)</f>
        <v>#N/A</v>
      </c>
      <c r="G135" s="137" t="e">
        <f>VLOOKUP(B135,'[1]seznam'!$B$3:$M$145,9,1)</f>
        <v>#N/A</v>
      </c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20"/>
      <c r="V135" s="91"/>
      <c r="W135" s="40">
        <f>IF(B135="","",100-(SUM(H135:T135)))</f>
      </c>
      <c r="X135" s="67">
        <f>IF(B135="","",SUM(W135:W137))</f>
      </c>
    </row>
    <row r="136" spans="1:24" ht="12.75" customHeight="1" hidden="1">
      <c r="A136" s="75">
        <f>IF(B135="","",A135)</f>
      </c>
      <c r="B136" s="85"/>
      <c r="C136" s="138"/>
      <c r="D136" s="139"/>
      <c r="E136" s="79"/>
      <c r="F136" s="80"/>
      <c r="G136" s="145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21"/>
      <c r="V136" s="92"/>
      <c r="W136" s="44">
        <f>IF(B135="","",100-(SUM(H136:T136)))</f>
      </c>
      <c r="X136" s="172" t="e">
        <f>AA53</f>
        <v>#VALUE!</v>
      </c>
    </row>
    <row r="137" spans="1:24" ht="12.75" customHeight="1" hidden="1" thickBot="1">
      <c r="A137" s="75">
        <f>IF(B135="","","x")</f>
      </c>
      <c r="B137" s="81"/>
      <c r="C137" s="81"/>
      <c r="D137" s="81"/>
      <c r="E137" s="82"/>
      <c r="F137" s="83"/>
      <c r="G137" s="146" t="e">
        <f>VLOOKUP(B135,'[1]seznam'!$B$3:$M$145,8,1)</f>
        <v>#N/A</v>
      </c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1"/>
      <c r="U137" s="22"/>
      <c r="V137" s="93"/>
      <c r="W137" s="69">
        <f>IF(B135="","",100-(SUM(H137:T137)))</f>
      </c>
      <c r="X137" s="173"/>
    </row>
    <row r="138" spans="1:24" ht="12.75" customHeight="1" hidden="1">
      <c r="A138" s="19">
        <f>IF(B138="","",A135+1)</f>
      </c>
      <c r="B138" s="84"/>
      <c r="C138" s="137" t="e">
        <f>VLOOKUP(B138,'[1]seznam'!$B$3:$M$145,2,1)</f>
        <v>#N/A</v>
      </c>
      <c r="D138" s="137" t="e">
        <f>VLOOKUP(B138,'[1]seznam'!$B$3:$M$145,5,1)</f>
        <v>#N/A</v>
      </c>
      <c r="E138" s="78"/>
      <c r="F138" s="137" t="e">
        <f>VLOOKUP(B138,'[1]seznam'!$B$3:$M$145,7,1)</f>
        <v>#N/A</v>
      </c>
      <c r="G138" s="137" t="e">
        <f>VLOOKUP(B138,'[1]seznam'!$B$3:$M$145,9,1)</f>
        <v>#N/A</v>
      </c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20"/>
      <c r="V138" s="91"/>
      <c r="W138" s="40">
        <f>IF(B138="","",100-(SUM(H138:T138)))</f>
      </c>
      <c r="X138" s="67">
        <f>IF(B138="","",SUM(W138:W140))</f>
      </c>
    </row>
    <row r="139" spans="1:24" ht="12.75" customHeight="1" hidden="1">
      <c r="A139" s="75">
        <f>IF(B138="","",A138)</f>
      </c>
      <c r="B139" s="85"/>
      <c r="C139" s="138"/>
      <c r="D139" s="139"/>
      <c r="E139" s="79"/>
      <c r="F139" s="80"/>
      <c r="G139" s="145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21"/>
      <c r="V139" s="92"/>
      <c r="W139" s="44">
        <f>IF(B138="","",100-(SUM(H139:T139)))</f>
      </c>
      <c r="X139" s="172" t="e">
        <f>AA54</f>
        <v>#VALUE!</v>
      </c>
    </row>
    <row r="140" spans="1:24" ht="12.75" customHeight="1" hidden="1" thickBot="1">
      <c r="A140" s="75">
        <f>IF(B138="","","x")</f>
      </c>
      <c r="B140" s="81"/>
      <c r="C140" s="81"/>
      <c r="D140" s="81"/>
      <c r="E140" s="82"/>
      <c r="F140" s="83"/>
      <c r="G140" s="146" t="e">
        <f>VLOOKUP(B138,'[1]seznam'!$B$3:$M$145,8,1)</f>
        <v>#N/A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1"/>
      <c r="U140" s="22"/>
      <c r="V140" s="93"/>
      <c r="W140" s="69">
        <f>IF(B138="","",100-(SUM(H140:T140)))</f>
      </c>
      <c r="X140" s="173"/>
    </row>
    <row r="141" spans="1:24" ht="12.75" customHeight="1" hidden="1">
      <c r="A141" s="19">
        <f>IF(B141="","",A138+1)</f>
      </c>
      <c r="B141" s="84"/>
      <c r="C141" s="137" t="e">
        <f>VLOOKUP(B141,'[1]seznam'!$B$3:$M$145,2,1)</f>
        <v>#N/A</v>
      </c>
      <c r="D141" s="137" t="e">
        <f>VLOOKUP(B141,'[1]seznam'!$B$3:$M$145,5,1)</f>
        <v>#N/A</v>
      </c>
      <c r="E141" s="78"/>
      <c r="F141" s="137" t="e">
        <f>VLOOKUP(B141,'[1]seznam'!$B$3:$M$145,7,1)</f>
        <v>#N/A</v>
      </c>
      <c r="G141" s="137" t="e">
        <f>VLOOKUP(B141,'[1]seznam'!$B$3:$M$145,9,1)</f>
        <v>#N/A</v>
      </c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20"/>
      <c r="V141" s="91"/>
      <c r="W141" s="40">
        <f>IF(B141="","",100-(SUM(H141:T141)))</f>
      </c>
      <c r="X141" s="67">
        <f>IF(B141="","",SUM(W141:W143))</f>
      </c>
    </row>
    <row r="142" spans="1:24" ht="12.75" customHeight="1" hidden="1">
      <c r="A142" s="75">
        <f>IF(B141="","",A141)</f>
      </c>
      <c r="B142" s="85"/>
      <c r="C142" s="138"/>
      <c r="D142" s="139"/>
      <c r="E142" s="79"/>
      <c r="F142" s="80"/>
      <c r="G142" s="145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21"/>
      <c r="V142" s="92"/>
      <c r="W142" s="44">
        <f>IF(B141="","",100-(SUM(H142:T142)))</f>
      </c>
      <c r="X142" s="172" t="e">
        <f>AA55</f>
        <v>#VALUE!</v>
      </c>
    </row>
    <row r="143" spans="1:24" ht="12.75" customHeight="1" hidden="1" thickBot="1">
      <c r="A143" s="75">
        <f>IF(B141="","","x")</f>
      </c>
      <c r="B143" s="81"/>
      <c r="C143" s="81"/>
      <c r="D143" s="81"/>
      <c r="E143" s="82"/>
      <c r="F143" s="83"/>
      <c r="G143" s="146" t="e">
        <f>VLOOKUP(B141,'[1]seznam'!$B$3:$M$145,8,1)</f>
        <v>#N/A</v>
      </c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1"/>
      <c r="U143" s="22"/>
      <c r="V143" s="93"/>
      <c r="W143" s="69">
        <f>IF(B141="","",100-(SUM(H143:T143)))</f>
      </c>
      <c r="X143" s="173"/>
    </row>
    <row r="144" spans="1:24" ht="12.75" customHeight="1" hidden="1">
      <c r="A144" s="19">
        <f>IF(B144="","",A141+1)</f>
      </c>
      <c r="B144" s="84"/>
      <c r="C144" s="137" t="e">
        <f>VLOOKUP(B144,'[1]seznam'!$B$3:$M$145,2,1)</f>
        <v>#N/A</v>
      </c>
      <c r="D144" s="137" t="e">
        <f>VLOOKUP(B144,'[1]seznam'!$B$3:$M$145,5,1)</f>
        <v>#N/A</v>
      </c>
      <c r="E144" s="78"/>
      <c r="F144" s="137" t="e">
        <f>VLOOKUP(B144,'[1]seznam'!$B$3:$M$145,7,1)</f>
        <v>#N/A</v>
      </c>
      <c r="G144" s="137" t="e">
        <f>VLOOKUP(B144,'[1]seznam'!$B$3:$M$145,9,1)</f>
        <v>#N/A</v>
      </c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20"/>
      <c r="V144" s="91"/>
      <c r="W144" s="40">
        <f>IF(B144="","",100-(SUM(H144:T144)))</f>
      </c>
      <c r="X144" s="67">
        <f>IF(B144="","",SUM(W144:W146))</f>
      </c>
    </row>
    <row r="145" spans="1:24" ht="12.75" customHeight="1" hidden="1">
      <c r="A145" s="75">
        <f>IF(B144="","",A144)</f>
      </c>
      <c r="B145" s="85"/>
      <c r="C145" s="138"/>
      <c r="D145" s="139"/>
      <c r="E145" s="79"/>
      <c r="F145" s="80"/>
      <c r="G145" s="145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21"/>
      <c r="V145" s="92"/>
      <c r="W145" s="44">
        <f>IF(B144="","",100-(SUM(H145:T145)))</f>
      </c>
      <c r="X145" s="172" t="e">
        <f>AA56</f>
        <v>#VALUE!</v>
      </c>
    </row>
    <row r="146" spans="1:24" ht="12.75" customHeight="1" hidden="1" thickBot="1">
      <c r="A146" s="75">
        <f>IF(B144="","","x")</f>
      </c>
      <c r="B146" s="81"/>
      <c r="C146" s="81"/>
      <c r="D146" s="81"/>
      <c r="E146" s="82"/>
      <c r="F146" s="83"/>
      <c r="G146" s="146" t="e">
        <f>VLOOKUP(B144,'[1]seznam'!$B$3:$M$145,8,1)</f>
        <v>#N/A</v>
      </c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1"/>
      <c r="U146" s="22"/>
      <c r="V146" s="93"/>
      <c r="W146" s="69">
        <f>IF(B144="","",100-(SUM(H146:T146)))</f>
      </c>
      <c r="X146" s="173"/>
    </row>
    <row r="147" spans="1:24" ht="12.75" customHeight="1" hidden="1">
      <c r="A147" s="19">
        <f>IF(B147="","",A144+1)</f>
      </c>
      <c r="B147" s="84"/>
      <c r="C147" s="137" t="e">
        <f>VLOOKUP(B147,'[1]seznam'!$B$3:$M$145,2,1)</f>
        <v>#N/A</v>
      </c>
      <c r="D147" s="137" t="e">
        <f>VLOOKUP(B147,'[1]seznam'!$B$3:$M$145,5,1)</f>
        <v>#N/A</v>
      </c>
      <c r="E147" s="78"/>
      <c r="F147" s="137" t="e">
        <f>VLOOKUP(B147,'[1]seznam'!$B$3:$M$145,7,1)</f>
        <v>#N/A</v>
      </c>
      <c r="G147" s="137" t="e">
        <f>VLOOKUP(B147,'[1]seznam'!$B$3:$M$145,9,1)</f>
        <v>#N/A</v>
      </c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20"/>
      <c r="V147" s="91"/>
      <c r="W147" s="40">
        <f>IF(B147="","",100-(SUM(H147:T147)))</f>
      </c>
      <c r="X147" s="67">
        <f>IF(B147="","",SUM(W147:W149))</f>
      </c>
    </row>
    <row r="148" spans="1:24" ht="12.75" customHeight="1" hidden="1">
      <c r="A148" s="75">
        <f>IF(B147="","",A147)</f>
      </c>
      <c r="B148" s="85"/>
      <c r="C148" s="138"/>
      <c r="D148" s="139"/>
      <c r="E148" s="79"/>
      <c r="F148" s="80"/>
      <c r="G148" s="145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21"/>
      <c r="V148" s="92"/>
      <c r="W148" s="44">
        <f>IF(B147="","",100-(SUM(H148:T148)))</f>
      </c>
      <c r="X148" s="172"/>
    </row>
    <row r="149" spans="1:24" ht="12.75" customHeight="1" hidden="1" thickBot="1">
      <c r="A149" s="75">
        <f>IF(B147="","","x")</f>
      </c>
      <c r="B149" s="81"/>
      <c r="C149" s="81"/>
      <c r="D149" s="81"/>
      <c r="E149" s="82"/>
      <c r="F149" s="83"/>
      <c r="G149" s="146" t="e">
        <f>VLOOKUP(B147,'[1]seznam'!$B$3:$M$145,8,1)</f>
        <v>#N/A</v>
      </c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1"/>
      <c r="U149" s="22"/>
      <c r="V149" s="93"/>
      <c r="W149" s="69">
        <f>IF(B147="","",100-(SUM(H149:T149)))</f>
      </c>
      <c r="X149" s="173"/>
    </row>
    <row r="150" spans="1:24" ht="12.75" customHeight="1" hidden="1">
      <c r="A150" s="19">
        <f>IF(B150="","",A147+1)</f>
      </c>
      <c r="B150" s="84"/>
      <c r="C150" s="137" t="e">
        <f>VLOOKUP(B150,'[1]seznam'!$B$3:$M$145,2,1)</f>
        <v>#N/A</v>
      </c>
      <c r="D150" s="137" t="e">
        <f>VLOOKUP(B150,'[1]seznam'!$B$3:$M$145,5,1)</f>
        <v>#N/A</v>
      </c>
      <c r="E150" s="78"/>
      <c r="F150" s="137" t="e">
        <f>VLOOKUP(B150,'[1]seznam'!$B$3:$M$145,7,1)</f>
        <v>#N/A</v>
      </c>
      <c r="G150" s="137" t="e">
        <f>VLOOKUP(B150,'[1]seznam'!$B$3:$M$145,9,1)</f>
        <v>#N/A</v>
      </c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20"/>
      <c r="V150" s="91"/>
      <c r="W150" s="40">
        <f>IF(B150="","",100-(SUM(H150:T150)))</f>
      </c>
      <c r="X150" s="67">
        <f>IF(B150="","",SUM(W150:W152))</f>
      </c>
    </row>
    <row r="151" spans="1:24" ht="12.75" customHeight="1" hidden="1">
      <c r="A151" s="75">
        <f>IF(B150="","",A150)</f>
      </c>
      <c r="B151" s="85"/>
      <c r="C151" s="138"/>
      <c r="D151" s="139"/>
      <c r="E151" s="79"/>
      <c r="F151" s="80"/>
      <c r="G151" s="145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21"/>
      <c r="V151" s="92"/>
      <c r="W151" s="44">
        <f>IF(B150="","",100-(SUM(H151:T151)))</f>
      </c>
      <c r="X151" s="172"/>
    </row>
    <row r="152" spans="1:24" ht="12.75" customHeight="1" hidden="1" thickBot="1">
      <c r="A152" s="75">
        <f>IF(B150="","","x")</f>
      </c>
      <c r="B152" s="81"/>
      <c r="C152" s="81"/>
      <c r="D152" s="81"/>
      <c r="E152" s="82"/>
      <c r="F152" s="83"/>
      <c r="G152" s="146" t="e">
        <f>VLOOKUP(B150,'[1]seznam'!$B$3:$M$145,8,1)</f>
        <v>#N/A</v>
      </c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1"/>
      <c r="U152" s="22"/>
      <c r="V152" s="93"/>
      <c r="W152" s="69">
        <f>IF(B150="","",100-(SUM(H152:T152)))</f>
      </c>
      <c r="X152" s="173"/>
    </row>
    <row r="153" spans="1:24" ht="12.75" customHeight="1" hidden="1">
      <c r="A153" s="19">
        <f>IF(B153="","",A150+1)</f>
      </c>
      <c r="B153" s="84"/>
      <c r="C153" s="137" t="e">
        <f>VLOOKUP(B153,'[1]seznam'!$B$3:$M$145,2,1)</f>
        <v>#N/A</v>
      </c>
      <c r="D153" s="137" t="e">
        <f>VLOOKUP(B153,'[1]seznam'!$B$3:$M$145,5,1)</f>
        <v>#N/A</v>
      </c>
      <c r="E153" s="78"/>
      <c r="F153" s="137" t="e">
        <f>VLOOKUP(B153,'[1]seznam'!$B$3:$M$145,7,1)</f>
        <v>#N/A</v>
      </c>
      <c r="G153" s="137" t="e">
        <f>VLOOKUP(B153,'[1]seznam'!$B$3:$M$145,9,1)</f>
        <v>#N/A</v>
      </c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20"/>
      <c r="V153" s="91"/>
      <c r="W153" s="40">
        <f>IF(B153="","",100-(SUM(H153:T153)))</f>
      </c>
      <c r="X153" s="67">
        <f>IF(B153="","",SUM(W153:W155))</f>
      </c>
    </row>
    <row r="154" spans="1:24" ht="12.75" customHeight="1" hidden="1">
      <c r="A154" s="75">
        <f>IF(B153="","",A153)</f>
      </c>
      <c r="B154" s="85"/>
      <c r="C154" s="138"/>
      <c r="D154" s="139"/>
      <c r="E154" s="79"/>
      <c r="F154" s="80"/>
      <c r="G154" s="145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21"/>
      <c r="V154" s="92"/>
      <c r="W154" s="44">
        <f>IF(B153="","",100-(SUM(H154:T154)))</f>
      </c>
      <c r="X154" s="172"/>
    </row>
    <row r="155" spans="1:24" ht="12.75" customHeight="1" hidden="1" thickBot="1">
      <c r="A155" s="75">
        <f>IF(B153="","","x")</f>
      </c>
      <c r="B155" s="81"/>
      <c r="C155" s="81"/>
      <c r="D155" s="81"/>
      <c r="E155" s="82"/>
      <c r="F155" s="83"/>
      <c r="G155" s="146" t="e">
        <f>VLOOKUP(B153,'[1]seznam'!$B$3:$M$145,8,1)</f>
        <v>#N/A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1"/>
      <c r="U155" s="22"/>
      <c r="V155" s="93"/>
      <c r="W155" s="69">
        <f>IF(B153="","",100-(SUM(H155:T155)))</f>
      </c>
      <c r="X155" s="173"/>
    </row>
    <row r="156" spans="1:24" ht="12.75" customHeight="1" hidden="1">
      <c r="A156" s="19">
        <f>IF(B156="","",A153+1)</f>
      </c>
      <c r="B156" s="84"/>
      <c r="C156" s="137" t="e">
        <f>VLOOKUP(B156,'[1]seznam'!$B$3:$M$145,2,1)</f>
        <v>#N/A</v>
      </c>
      <c r="D156" s="137" t="e">
        <f>VLOOKUP(B156,'[1]seznam'!$B$3:$M$145,5,1)</f>
        <v>#N/A</v>
      </c>
      <c r="E156" s="78"/>
      <c r="F156" s="137" t="e">
        <f>VLOOKUP(B156,'[1]seznam'!$B$3:$M$145,7,1)</f>
        <v>#N/A</v>
      </c>
      <c r="G156" s="137" t="e">
        <f>VLOOKUP(B156,'[1]seznam'!$B$3:$M$145,9,1)</f>
        <v>#N/A</v>
      </c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20"/>
      <c r="V156" s="91"/>
      <c r="W156" s="40">
        <f>IF(B156="","",100-(SUM(H156:T156)))</f>
      </c>
      <c r="X156" s="67">
        <f>IF(B156="","",SUM(W156:W158))</f>
      </c>
    </row>
    <row r="157" spans="1:24" ht="12.75" customHeight="1" hidden="1">
      <c r="A157" s="75">
        <f>IF(B156="","",A156)</f>
      </c>
      <c r="B157" s="85"/>
      <c r="C157" s="138"/>
      <c r="D157" s="139"/>
      <c r="E157" s="79"/>
      <c r="F157" s="80"/>
      <c r="G157" s="145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21"/>
      <c r="V157" s="92"/>
      <c r="W157" s="44">
        <f>IF(B156="","",100-(SUM(H157:T157)))</f>
      </c>
      <c r="X157" s="172"/>
    </row>
    <row r="158" spans="1:24" ht="12.75" customHeight="1" hidden="1" thickBot="1">
      <c r="A158" s="75">
        <f>IF(B156="","","x")</f>
      </c>
      <c r="B158" s="81"/>
      <c r="C158" s="81"/>
      <c r="D158" s="81"/>
      <c r="E158" s="82"/>
      <c r="F158" s="83"/>
      <c r="G158" s="146" t="e">
        <f>VLOOKUP(B156,'[1]seznam'!$B$3:$M$145,8,1)</f>
        <v>#N/A</v>
      </c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1"/>
      <c r="U158" s="22"/>
      <c r="V158" s="93"/>
      <c r="W158" s="69">
        <f>IF(B156="","",100-(SUM(H158:T158)))</f>
      </c>
      <c r="X158" s="173"/>
    </row>
    <row r="159" spans="1:24" ht="12.75" customHeight="1" hidden="1">
      <c r="A159" s="19">
        <f>IF(B159="","",A156+1)</f>
      </c>
      <c r="B159" s="84"/>
      <c r="C159" s="137" t="e">
        <f>VLOOKUP(B159,'[1]seznam'!$B$3:$M$145,2,1)</f>
        <v>#N/A</v>
      </c>
      <c r="D159" s="137" t="e">
        <f>VLOOKUP(B159,'[1]seznam'!$B$3:$M$145,5,1)</f>
        <v>#N/A</v>
      </c>
      <c r="E159" s="78"/>
      <c r="F159" s="137" t="e">
        <f>VLOOKUP(B159,'[1]seznam'!$B$3:$M$145,7,1)</f>
        <v>#N/A</v>
      </c>
      <c r="G159" s="137" t="e">
        <f>VLOOKUP(B159,'[1]seznam'!$B$3:$M$145,9,1)</f>
        <v>#N/A</v>
      </c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20"/>
      <c r="V159" s="91"/>
      <c r="W159" s="40">
        <f>IF(B159="","",100-(SUM(H159:T159)))</f>
      </c>
      <c r="X159" s="67">
        <f>IF(B159="","",SUM(W159:W161))</f>
      </c>
    </row>
    <row r="160" spans="1:24" ht="12.75" customHeight="1" hidden="1">
      <c r="A160" s="75">
        <f>IF(B159="","",A159)</f>
      </c>
      <c r="B160" s="85"/>
      <c r="C160" s="138"/>
      <c r="D160" s="139"/>
      <c r="E160" s="79"/>
      <c r="F160" s="80"/>
      <c r="G160" s="145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21"/>
      <c r="V160" s="92"/>
      <c r="W160" s="44">
        <f>IF(B159="","",100-(SUM(H160:T160)))</f>
      </c>
      <c r="X160" s="172"/>
    </row>
    <row r="161" spans="1:24" ht="12.75" customHeight="1" hidden="1" thickBot="1">
      <c r="A161" s="75">
        <f>IF(B159="","","x")</f>
      </c>
      <c r="B161" s="81"/>
      <c r="C161" s="81"/>
      <c r="D161" s="81"/>
      <c r="E161" s="82"/>
      <c r="F161" s="83"/>
      <c r="G161" s="146" t="e">
        <f>VLOOKUP(B159,'[1]seznam'!$B$3:$M$145,8,1)</f>
        <v>#N/A</v>
      </c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1"/>
      <c r="U161" s="22"/>
      <c r="V161" s="93"/>
      <c r="W161" s="69">
        <f>IF(B159="","",100-(SUM(H161:T161)))</f>
      </c>
      <c r="X161" s="173"/>
    </row>
    <row r="162" spans="1:24" ht="12.75" customHeight="1" hidden="1">
      <c r="A162" s="19">
        <f>IF(B162="","",A159+1)</f>
      </c>
      <c r="B162" s="84"/>
      <c r="C162" s="137" t="e">
        <f>VLOOKUP(B162,'[1]seznam'!$B$3:$M$145,2,1)</f>
        <v>#N/A</v>
      </c>
      <c r="D162" s="137" t="e">
        <f>VLOOKUP(B162,'[1]seznam'!$B$3:$M$145,5,1)</f>
        <v>#N/A</v>
      </c>
      <c r="E162" s="78"/>
      <c r="F162" s="137" t="e">
        <f>VLOOKUP(B162,'[1]seznam'!$B$3:$M$145,7,1)</f>
        <v>#N/A</v>
      </c>
      <c r="G162" s="137" t="e">
        <f>VLOOKUP(B162,'[1]seznam'!$B$3:$M$145,9,1)</f>
        <v>#N/A</v>
      </c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20"/>
      <c r="V162" s="91"/>
      <c r="W162" s="40">
        <f>IF(B162="","",100-(SUM(H162:T162)))</f>
      </c>
      <c r="X162" s="67">
        <f>IF(B162="","",SUM(W162:W164))</f>
      </c>
    </row>
    <row r="163" spans="1:24" ht="12.75" customHeight="1" hidden="1">
      <c r="A163" s="75">
        <f>IF(B162="","",A162)</f>
      </c>
      <c r="B163" s="85"/>
      <c r="C163" s="138"/>
      <c r="D163" s="139"/>
      <c r="E163" s="79"/>
      <c r="F163" s="80"/>
      <c r="G163" s="145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21"/>
      <c r="V163" s="92"/>
      <c r="W163" s="44">
        <f>IF(B162="","",100-(SUM(H163:T163)))</f>
      </c>
      <c r="X163" s="172"/>
    </row>
    <row r="164" spans="1:24" ht="12.75" customHeight="1" hidden="1" thickBot="1">
      <c r="A164" s="75">
        <f>IF(B162="","","x")</f>
      </c>
      <c r="B164" s="81"/>
      <c r="C164" s="81"/>
      <c r="D164" s="81"/>
      <c r="E164" s="82"/>
      <c r="F164" s="83"/>
      <c r="G164" s="146" t="e">
        <f>VLOOKUP(B162,'[1]seznam'!$B$3:$M$145,8,1)</f>
        <v>#N/A</v>
      </c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1"/>
      <c r="U164" s="22"/>
      <c r="V164" s="93"/>
      <c r="W164" s="69">
        <f>IF(B162="","",100-(SUM(H164:T164)))</f>
      </c>
      <c r="X164" s="173"/>
    </row>
    <row r="165" spans="1:24" ht="12.75" customHeight="1" hidden="1">
      <c r="A165" s="19">
        <f>IF(B165="","",A162+1)</f>
      </c>
      <c r="B165" s="84"/>
      <c r="C165" s="137" t="e">
        <f>VLOOKUP(B165,'[1]seznam'!$B$3:$M$145,2,1)</f>
        <v>#N/A</v>
      </c>
      <c r="D165" s="137" t="e">
        <f>VLOOKUP(B165,'[1]seznam'!$B$3:$M$145,5,1)</f>
        <v>#N/A</v>
      </c>
      <c r="E165" s="78"/>
      <c r="F165" s="137" t="e">
        <f>VLOOKUP(B165,'[1]seznam'!$B$3:$M$145,7,1)</f>
        <v>#N/A</v>
      </c>
      <c r="G165" s="137" t="e">
        <f>VLOOKUP(B165,'[1]seznam'!$B$3:$M$145,9,1)</f>
        <v>#N/A</v>
      </c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20"/>
      <c r="V165" s="91"/>
      <c r="W165" s="40">
        <f>IF(B165="","",100-(SUM(H165:T165)))</f>
      </c>
      <c r="X165" s="67">
        <f>IF(B165="","",SUM(W165:W167))</f>
      </c>
    </row>
    <row r="166" spans="1:24" ht="12.75" customHeight="1" hidden="1">
      <c r="A166" s="75">
        <f>IF(B165="","",A165)</f>
      </c>
      <c r="B166" s="85"/>
      <c r="C166" s="138"/>
      <c r="D166" s="139"/>
      <c r="E166" s="79"/>
      <c r="F166" s="80"/>
      <c r="G166" s="145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21"/>
      <c r="V166" s="92"/>
      <c r="W166" s="44">
        <f>IF(B165="","",100-(SUM(H166:T166)))</f>
      </c>
      <c r="X166" s="172"/>
    </row>
    <row r="167" spans="1:24" ht="12.75" customHeight="1" hidden="1" thickBot="1">
      <c r="A167" s="75">
        <f>IF(B165="","","x")</f>
      </c>
      <c r="B167" s="81"/>
      <c r="C167" s="81"/>
      <c r="D167" s="81"/>
      <c r="E167" s="82"/>
      <c r="F167" s="83"/>
      <c r="G167" s="146" t="e">
        <f>VLOOKUP(B165,'[1]seznam'!$B$3:$M$145,8,1)</f>
        <v>#N/A</v>
      </c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1"/>
      <c r="U167" s="22"/>
      <c r="V167" s="93"/>
      <c r="W167" s="69">
        <f>IF(B165="","",100-(SUM(H167:T167)))</f>
      </c>
      <c r="X167" s="173"/>
    </row>
    <row r="168" spans="1:24" ht="12.75" customHeight="1" hidden="1">
      <c r="A168" s="19">
        <f>IF(B168="","",A165+1)</f>
      </c>
      <c r="B168" s="84"/>
      <c r="C168" s="137" t="e">
        <f>VLOOKUP(B168,'[1]seznam'!$B$3:$M$145,2,1)</f>
        <v>#N/A</v>
      </c>
      <c r="D168" s="137" t="e">
        <f>VLOOKUP(B168,'[1]seznam'!$B$3:$M$145,5,1)</f>
        <v>#N/A</v>
      </c>
      <c r="E168" s="78"/>
      <c r="F168" s="137" t="e">
        <f>VLOOKUP(B168,'[1]seznam'!$B$3:$M$145,7,1)</f>
        <v>#N/A</v>
      </c>
      <c r="G168" s="137" t="e">
        <f>VLOOKUP(B168,'[1]seznam'!$B$3:$M$145,9,1)</f>
        <v>#N/A</v>
      </c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20"/>
      <c r="V168" s="91"/>
      <c r="W168" s="40">
        <f>IF(B168="","",100-(SUM(H168:T168)))</f>
      </c>
      <c r="X168" s="67">
        <f>IF(B168="","",SUM(W168:W170))</f>
      </c>
    </row>
    <row r="169" spans="1:24" ht="12.75" customHeight="1" hidden="1">
      <c r="A169" s="75">
        <f>IF(B168="","",A168)</f>
      </c>
      <c r="B169" s="85"/>
      <c r="C169" s="138"/>
      <c r="D169" s="139"/>
      <c r="E169" s="79"/>
      <c r="F169" s="80"/>
      <c r="G169" s="145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21"/>
      <c r="V169" s="92"/>
      <c r="W169" s="44">
        <f>IF(B168="","",100-(SUM(H169:T169)))</f>
      </c>
      <c r="X169" s="172"/>
    </row>
    <row r="170" spans="1:24" ht="12.75" customHeight="1" hidden="1" thickBot="1">
      <c r="A170" s="75">
        <f>IF(B168="","","x")</f>
      </c>
      <c r="B170" s="81"/>
      <c r="C170" s="81"/>
      <c r="D170" s="81"/>
      <c r="E170" s="82"/>
      <c r="F170" s="83"/>
      <c r="G170" s="146" t="e">
        <f>VLOOKUP(B168,'[1]seznam'!$B$3:$M$145,8,1)</f>
        <v>#N/A</v>
      </c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1"/>
      <c r="U170" s="22"/>
      <c r="V170" s="93"/>
      <c r="W170" s="69">
        <f>IF(B168="","",100-(SUM(H170:T170)))</f>
      </c>
      <c r="X170" s="173"/>
    </row>
    <row r="171" spans="1:24" ht="12.75" customHeight="1" hidden="1">
      <c r="A171" s="19">
        <f>IF(B171="","",A168+1)</f>
      </c>
      <c r="B171" s="84"/>
      <c r="C171" s="137" t="e">
        <f>VLOOKUP(B171,'[1]seznam'!$B$3:$M$145,2,1)</f>
        <v>#N/A</v>
      </c>
      <c r="D171" s="137" t="e">
        <f>VLOOKUP(B171,'[1]seznam'!$B$3:$M$145,5,1)</f>
        <v>#N/A</v>
      </c>
      <c r="E171" s="78"/>
      <c r="F171" s="137" t="e">
        <f>VLOOKUP(B171,'[1]seznam'!$B$3:$M$145,7,1)</f>
        <v>#N/A</v>
      </c>
      <c r="G171" s="137" t="e">
        <f>VLOOKUP(B171,'[1]seznam'!$B$3:$M$145,9,1)</f>
        <v>#N/A</v>
      </c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20"/>
      <c r="V171" s="91"/>
      <c r="W171" s="40">
        <f>IF(B171="","",100-(SUM(H171:T171)))</f>
      </c>
      <c r="X171" s="67">
        <f>IF(B171="","",SUM(W171:W173))</f>
      </c>
    </row>
    <row r="172" spans="1:24" ht="12.75" customHeight="1" hidden="1">
      <c r="A172" s="75">
        <f>IF(B171="","",A171)</f>
      </c>
      <c r="B172" s="85"/>
      <c r="C172" s="138"/>
      <c r="D172" s="139"/>
      <c r="E172" s="79"/>
      <c r="F172" s="80"/>
      <c r="G172" s="145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21"/>
      <c r="V172" s="92"/>
      <c r="W172" s="44">
        <f>IF(B171="","",100-(SUM(H172:T172)))</f>
      </c>
      <c r="X172" s="172"/>
    </row>
    <row r="173" spans="1:24" ht="12.75" customHeight="1" hidden="1" thickBot="1">
      <c r="A173" s="75">
        <f>IF(B171="","","x")</f>
      </c>
      <c r="B173" s="81"/>
      <c r="C173" s="81"/>
      <c r="D173" s="81"/>
      <c r="E173" s="82"/>
      <c r="F173" s="83"/>
      <c r="G173" s="146" t="e">
        <f>VLOOKUP(B171,'[1]seznam'!$B$3:$M$145,8,1)</f>
        <v>#N/A</v>
      </c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1"/>
      <c r="U173" s="22"/>
      <c r="V173" s="93"/>
      <c r="W173" s="69">
        <f>IF(B171="","",100-(SUM(H173:T173)))</f>
      </c>
      <c r="X173" s="173"/>
    </row>
    <row r="174" spans="1:24" ht="12.75" customHeight="1" hidden="1">
      <c r="A174" s="19">
        <f>IF(B174="","",A171+1)</f>
      </c>
      <c r="B174" s="84"/>
      <c r="C174" s="137" t="e">
        <f>VLOOKUP(B174,'[1]seznam'!$B$3:$M$145,2,1)</f>
        <v>#N/A</v>
      </c>
      <c r="D174" s="137" t="e">
        <f>VLOOKUP(B174,'[1]seznam'!$B$3:$M$145,5,1)</f>
        <v>#N/A</v>
      </c>
      <c r="E174" s="78"/>
      <c r="F174" s="137" t="e">
        <f>VLOOKUP(B174,'[1]seznam'!$B$3:$M$145,7,1)</f>
        <v>#N/A</v>
      </c>
      <c r="G174" s="137" t="e">
        <f>VLOOKUP(B174,'[1]seznam'!$B$3:$M$145,9,1)</f>
        <v>#N/A</v>
      </c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20"/>
      <c r="V174" s="91"/>
      <c r="W174" s="40">
        <f>IF(B174="","",100-(SUM(H174:T174)))</f>
      </c>
      <c r="X174" s="67">
        <f>IF(B174="","",SUM(W174:W176))</f>
      </c>
    </row>
    <row r="175" spans="1:24" ht="12.75" customHeight="1" hidden="1">
      <c r="A175" s="75">
        <f>IF(B174="","",A174)</f>
      </c>
      <c r="B175" s="85"/>
      <c r="C175" s="138"/>
      <c r="D175" s="139"/>
      <c r="E175" s="79"/>
      <c r="F175" s="80"/>
      <c r="G175" s="145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21"/>
      <c r="V175" s="92"/>
      <c r="W175" s="44">
        <f>IF(B174="","",100-(SUM(H175:T175)))</f>
      </c>
      <c r="X175" s="172"/>
    </row>
    <row r="176" spans="1:24" ht="12.75" customHeight="1" hidden="1" thickBot="1">
      <c r="A176" s="75">
        <f>IF(B174="","","x")</f>
      </c>
      <c r="B176" s="81"/>
      <c r="C176" s="81"/>
      <c r="D176" s="81"/>
      <c r="E176" s="82"/>
      <c r="F176" s="83"/>
      <c r="G176" s="146" t="e">
        <f>VLOOKUP(B174,'[1]seznam'!$B$3:$M$145,8,1)</f>
        <v>#N/A</v>
      </c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1"/>
      <c r="U176" s="22"/>
      <c r="V176" s="93"/>
      <c r="W176" s="69">
        <f>IF(B174="","",100-(SUM(H176:T176)))</f>
      </c>
      <c r="X176" s="173"/>
    </row>
    <row r="177" spans="1:24" ht="12.75" customHeight="1" hidden="1">
      <c r="A177" s="19">
        <f>IF(B177="","",A174+1)</f>
      </c>
      <c r="B177" s="84"/>
      <c r="C177" s="137" t="e">
        <f>VLOOKUP(B177,'[1]seznam'!$B$3:$M$145,2,1)</f>
        <v>#N/A</v>
      </c>
      <c r="D177" s="137" t="e">
        <f>VLOOKUP(B177,'[1]seznam'!$B$3:$M$145,5,1)</f>
        <v>#N/A</v>
      </c>
      <c r="E177" s="78"/>
      <c r="F177" s="137" t="e">
        <f>VLOOKUP(B177,'[1]seznam'!$B$3:$M$145,7,1)</f>
        <v>#N/A</v>
      </c>
      <c r="G177" s="137" t="e">
        <f>VLOOKUP(B177,'[1]seznam'!$B$3:$M$145,9,1)</f>
        <v>#N/A</v>
      </c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20"/>
      <c r="V177" s="91"/>
      <c r="W177" s="40">
        <f>IF(B177="","",100-(SUM(H177:T177)))</f>
      </c>
      <c r="X177" s="67">
        <f>IF(B177="","",SUM(W177:W179))</f>
      </c>
    </row>
    <row r="178" spans="1:24" ht="12.75" customHeight="1" hidden="1">
      <c r="A178" s="75">
        <f>IF(B177="","",A177)</f>
      </c>
      <c r="B178" s="85"/>
      <c r="C178" s="138"/>
      <c r="D178" s="139"/>
      <c r="E178" s="79"/>
      <c r="F178" s="80"/>
      <c r="G178" s="145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21"/>
      <c r="V178" s="92"/>
      <c r="W178" s="44">
        <f>IF(B177="","",100-(SUM(H178:T178)))</f>
      </c>
      <c r="X178" s="172"/>
    </row>
    <row r="179" spans="1:24" ht="12.75" customHeight="1" hidden="1" thickBot="1">
      <c r="A179" s="75">
        <f>IF(B177="","","x")</f>
      </c>
      <c r="B179" s="81"/>
      <c r="C179" s="81"/>
      <c r="D179" s="81"/>
      <c r="E179" s="82"/>
      <c r="F179" s="83"/>
      <c r="G179" s="146" t="e">
        <f>VLOOKUP(B177,'[1]seznam'!$B$3:$M$145,8,1)</f>
        <v>#N/A</v>
      </c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1"/>
      <c r="U179" s="22"/>
      <c r="V179" s="93"/>
      <c r="W179" s="69">
        <f>IF(B177="","",100-(SUM(H179:T179)))</f>
      </c>
      <c r="X179" s="173"/>
    </row>
    <row r="180" spans="1:24" ht="12.75" customHeight="1" hidden="1">
      <c r="A180" s="19">
        <f>IF(B180="","",A177+1)</f>
      </c>
      <c r="B180" s="84"/>
      <c r="C180" s="137" t="e">
        <f>VLOOKUP(B180,'[1]seznam'!$B$3:$M$145,2,1)</f>
        <v>#N/A</v>
      </c>
      <c r="D180" s="137" t="e">
        <f>VLOOKUP(B180,'[1]seznam'!$B$3:$M$145,5,1)</f>
        <v>#N/A</v>
      </c>
      <c r="E180" s="78"/>
      <c r="F180" s="137" t="e">
        <f>VLOOKUP(B180,'[1]seznam'!$B$3:$M$145,7,1)</f>
        <v>#N/A</v>
      </c>
      <c r="G180" s="137" t="e">
        <f>VLOOKUP(B180,'[1]seznam'!$B$3:$M$145,9,1)</f>
        <v>#N/A</v>
      </c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20"/>
      <c r="V180" s="91"/>
      <c r="W180" s="40">
        <f>IF(B180="","",100-(SUM(H180:T180)))</f>
      </c>
      <c r="X180" s="67">
        <f>IF(B180="","",SUM(W180:W182))</f>
      </c>
    </row>
    <row r="181" spans="1:24" ht="12.75" customHeight="1" hidden="1">
      <c r="A181" s="75">
        <f>IF(B180="","",A180)</f>
      </c>
      <c r="B181" s="85"/>
      <c r="C181" s="138"/>
      <c r="D181" s="139"/>
      <c r="E181" s="79"/>
      <c r="F181" s="80"/>
      <c r="G181" s="145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21"/>
      <c r="V181" s="92"/>
      <c r="W181" s="44">
        <f>IF(B180="","",100-(SUM(H181:T181)))</f>
      </c>
      <c r="X181" s="172"/>
    </row>
    <row r="182" spans="1:24" ht="12.75" customHeight="1" hidden="1" thickBot="1">
      <c r="A182" s="75">
        <f>IF(B180="","","x")</f>
      </c>
      <c r="B182" s="81"/>
      <c r="C182" s="81"/>
      <c r="D182" s="81"/>
      <c r="E182" s="82"/>
      <c r="F182" s="83"/>
      <c r="G182" s="146" t="e">
        <f>VLOOKUP(B180,'[1]seznam'!$B$3:$M$145,8,1)</f>
        <v>#N/A</v>
      </c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1"/>
      <c r="U182" s="22"/>
      <c r="V182" s="93"/>
      <c r="W182" s="69">
        <f>IF(B180="","",100-(SUM(H182:T182)))</f>
      </c>
      <c r="X182" s="173"/>
    </row>
    <row r="183" spans="1:24" ht="12.75" customHeight="1" hidden="1">
      <c r="A183" s="19">
        <f>IF(B183="","",A180+1)</f>
      </c>
      <c r="B183" s="84"/>
      <c r="C183" s="137" t="e">
        <f>VLOOKUP(B183,'[1]seznam'!$B$3:$M$145,2,1)</f>
        <v>#N/A</v>
      </c>
      <c r="D183" s="137" t="e">
        <f>VLOOKUP(B183,'[1]seznam'!$B$3:$M$145,5,1)</f>
        <v>#N/A</v>
      </c>
      <c r="E183" s="78"/>
      <c r="F183" s="137" t="e">
        <f>VLOOKUP(B183,'[1]seznam'!$B$3:$M$145,7,1)</f>
        <v>#N/A</v>
      </c>
      <c r="G183" s="137" t="e">
        <f>VLOOKUP(B183,'[1]seznam'!$B$3:$M$145,9,1)</f>
        <v>#N/A</v>
      </c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20"/>
      <c r="V183" s="91"/>
      <c r="W183" s="40">
        <f>IF(B183="","",100-(SUM(H183:T183)))</f>
      </c>
      <c r="X183" s="67">
        <f>IF(B183="","",SUM(W183:W185))</f>
      </c>
    </row>
    <row r="184" spans="1:24" ht="12.75" customHeight="1" hidden="1">
      <c r="A184" s="75">
        <f>IF(B183="","",A183)</f>
      </c>
      <c r="B184" s="85"/>
      <c r="C184" s="138"/>
      <c r="D184" s="139"/>
      <c r="E184" s="79"/>
      <c r="F184" s="80"/>
      <c r="G184" s="145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21"/>
      <c r="V184" s="92"/>
      <c r="W184" s="44">
        <f>IF(B183="","",100-(SUM(H184:T184)))</f>
      </c>
      <c r="X184" s="172"/>
    </row>
    <row r="185" spans="1:24" ht="12.75" customHeight="1" hidden="1" thickBot="1">
      <c r="A185" s="75">
        <f>IF(B183="","","x")</f>
      </c>
      <c r="B185" s="81"/>
      <c r="C185" s="81"/>
      <c r="D185" s="81"/>
      <c r="E185" s="82"/>
      <c r="F185" s="83"/>
      <c r="G185" s="146" t="e">
        <f>VLOOKUP(B183,'[1]seznam'!$B$3:$M$145,8,1)</f>
        <v>#N/A</v>
      </c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1"/>
      <c r="U185" s="22"/>
      <c r="V185" s="93"/>
      <c r="W185" s="69">
        <f>IF(B183="","",100-(SUM(H185:T185)))</f>
      </c>
      <c r="X185" s="173"/>
    </row>
    <row r="186" spans="1:24" ht="12.75" customHeight="1" hidden="1">
      <c r="A186" s="19">
        <f>IF(B186="","",A183+1)</f>
      </c>
      <c r="B186" s="84"/>
      <c r="C186" s="137" t="e">
        <f>VLOOKUP(B186,'[1]seznam'!$B$3:$M$145,2,1)</f>
        <v>#N/A</v>
      </c>
      <c r="D186" s="137" t="e">
        <f>VLOOKUP(B186,'[1]seznam'!$B$3:$M$145,5,1)</f>
        <v>#N/A</v>
      </c>
      <c r="E186" s="78"/>
      <c r="F186" s="137" t="e">
        <f>VLOOKUP(B186,'[1]seznam'!$B$3:$M$145,7,1)</f>
        <v>#N/A</v>
      </c>
      <c r="G186" s="137" t="e">
        <f>VLOOKUP(B186,'[1]seznam'!$B$3:$M$145,9,1)</f>
        <v>#N/A</v>
      </c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20"/>
      <c r="V186" s="91"/>
      <c r="W186" s="40">
        <f>IF(B186="","",100-(SUM(H186:T186)))</f>
      </c>
      <c r="X186" s="67">
        <f>IF(B186="","",SUM(W186:W188))</f>
      </c>
    </row>
    <row r="187" spans="1:24" ht="12.75" customHeight="1" hidden="1">
      <c r="A187" s="75">
        <f>IF(B186="","",A186)</f>
      </c>
      <c r="B187" s="85"/>
      <c r="C187" s="138"/>
      <c r="D187" s="139"/>
      <c r="E187" s="79"/>
      <c r="F187" s="80"/>
      <c r="G187" s="145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21"/>
      <c r="V187" s="92"/>
      <c r="W187" s="44">
        <f>IF(B186="","",100-(SUM(H187:T187)))</f>
      </c>
      <c r="X187" s="172"/>
    </row>
    <row r="188" spans="1:24" ht="12.75" customHeight="1" hidden="1" thickBot="1">
      <c r="A188" s="75">
        <f>IF(B186="","","x")</f>
      </c>
      <c r="B188" s="81"/>
      <c r="C188" s="81"/>
      <c r="D188" s="81"/>
      <c r="E188" s="82"/>
      <c r="F188" s="83"/>
      <c r="G188" s="146" t="e">
        <f>VLOOKUP(B186,'[1]seznam'!$B$3:$M$145,8,1)</f>
        <v>#N/A</v>
      </c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1"/>
      <c r="U188" s="22"/>
      <c r="V188" s="93"/>
      <c r="W188" s="69">
        <f>IF(B186="","",100-(SUM(H188:T188)))</f>
      </c>
      <c r="X188" s="173"/>
    </row>
    <row r="189" spans="1:24" ht="12.75" customHeight="1" hidden="1">
      <c r="A189" s="19">
        <f>IF(B189="","",A186+1)</f>
      </c>
      <c r="B189" s="84"/>
      <c r="C189" s="137" t="e">
        <f>VLOOKUP(B189,'[1]seznam'!$B$3:$M$145,2,1)</f>
        <v>#N/A</v>
      </c>
      <c r="D189" s="137" t="e">
        <f>VLOOKUP(B189,'[1]seznam'!$B$3:$M$145,5,1)</f>
        <v>#N/A</v>
      </c>
      <c r="E189" s="78"/>
      <c r="F189" s="137" t="e">
        <f>VLOOKUP(B189,'[1]seznam'!$B$3:$M$145,7,1)</f>
        <v>#N/A</v>
      </c>
      <c r="G189" s="137" t="e">
        <f>VLOOKUP(B189,'[1]seznam'!$B$3:$M$145,9,1)</f>
        <v>#N/A</v>
      </c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20"/>
      <c r="V189" s="91"/>
      <c r="W189" s="40">
        <f>IF(B189="","",100-(SUM(H189:T189)))</f>
      </c>
      <c r="X189" s="67">
        <f>IF(B189="","",SUM(W189:W191))</f>
      </c>
    </row>
    <row r="190" spans="1:24" ht="12.75" customHeight="1" hidden="1">
      <c r="A190" s="75">
        <f>IF(B189="","",A189)</f>
      </c>
      <c r="B190" s="85"/>
      <c r="C190" s="138"/>
      <c r="D190" s="139"/>
      <c r="E190" s="79"/>
      <c r="F190" s="80"/>
      <c r="G190" s="145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21"/>
      <c r="V190" s="92"/>
      <c r="W190" s="44">
        <f>IF(B189="","",100-(SUM(H190:T190)))</f>
      </c>
      <c r="X190" s="172"/>
    </row>
    <row r="191" spans="1:24" ht="12.75" customHeight="1" hidden="1" thickBot="1">
      <c r="A191" s="75">
        <f>IF(B189="","","x")</f>
      </c>
      <c r="B191" s="81"/>
      <c r="C191" s="81"/>
      <c r="D191" s="81"/>
      <c r="E191" s="82"/>
      <c r="F191" s="83"/>
      <c r="G191" s="146" t="e">
        <f>VLOOKUP(B189,'[1]seznam'!$B$3:$M$145,8,1)</f>
        <v>#N/A</v>
      </c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1"/>
      <c r="U191" s="22"/>
      <c r="V191" s="93"/>
      <c r="W191" s="69">
        <f>IF(B189="","",100-(SUM(H191:T191)))</f>
      </c>
      <c r="X191" s="173"/>
    </row>
    <row r="192" spans="1:24" ht="12.75" customHeight="1" hidden="1">
      <c r="A192" s="19">
        <f>IF(B192="","",A189+1)</f>
      </c>
      <c r="B192" s="84"/>
      <c r="C192" s="137" t="e">
        <f>VLOOKUP(B192,'[1]seznam'!$B$3:$M$145,2,1)</f>
        <v>#N/A</v>
      </c>
      <c r="D192" s="137" t="e">
        <f>VLOOKUP(B192,'[1]seznam'!$B$3:$M$145,5,1)</f>
        <v>#N/A</v>
      </c>
      <c r="E192" s="78"/>
      <c r="F192" s="137" t="e">
        <f>VLOOKUP(B192,'[1]seznam'!$B$3:$M$145,7,1)</f>
        <v>#N/A</v>
      </c>
      <c r="G192" s="137" t="e">
        <f>VLOOKUP(B192,'[1]seznam'!$B$3:$M$145,9,1)</f>
        <v>#N/A</v>
      </c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20"/>
      <c r="V192" s="91"/>
      <c r="W192" s="40">
        <f>IF(B192="","",100-(SUM(H192:T192)))</f>
      </c>
      <c r="X192" s="67">
        <f>IF(B192="","",SUM(W192:W194))</f>
      </c>
    </row>
    <row r="193" spans="1:24" ht="12.75" customHeight="1" hidden="1">
      <c r="A193" s="75">
        <f>IF(B192="","",A192)</f>
      </c>
      <c r="B193" s="85"/>
      <c r="C193" s="138"/>
      <c r="D193" s="139"/>
      <c r="E193" s="79"/>
      <c r="F193" s="80"/>
      <c r="G193" s="145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21"/>
      <c r="V193" s="92"/>
      <c r="W193" s="44">
        <f>IF(B192="","",100-(SUM(H193:T193)))</f>
      </c>
      <c r="X193" s="172"/>
    </row>
    <row r="194" spans="1:24" ht="12.75" customHeight="1" hidden="1" thickBot="1">
      <c r="A194" s="75">
        <f>IF(B192="","","x")</f>
      </c>
      <c r="B194" s="81"/>
      <c r="C194" s="81"/>
      <c r="D194" s="81"/>
      <c r="E194" s="82"/>
      <c r="F194" s="83"/>
      <c r="G194" s="146" t="e">
        <f>VLOOKUP(B192,'[1]seznam'!$B$3:$M$145,8,1)</f>
        <v>#N/A</v>
      </c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1"/>
      <c r="U194" s="22"/>
      <c r="V194" s="93"/>
      <c r="W194" s="69">
        <f>IF(B192="","",100-(SUM(H194:T194)))</f>
      </c>
      <c r="X194" s="173"/>
    </row>
    <row r="195" spans="1:24" ht="12.75" customHeight="1" hidden="1">
      <c r="A195" s="19">
        <f>IF(B195="","",A192+1)</f>
      </c>
      <c r="B195" s="84"/>
      <c r="C195" s="137" t="e">
        <f>VLOOKUP(B195,'[1]seznam'!$B$3:$M$145,2,1)</f>
        <v>#N/A</v>
      </c>
      <c r="D195" s="137" t="e">
        <f>VLOOKUP(B195,'[1]seznam'!$B$3:$M$145,5,1)</f>
        <v>#N/A</v>
      </c>
      <c r="E195" s="78"/>
      <c r="F195" s="137" t="e">
        <f>VLOOKUP(B195,'[1]seznam'!$B$3:$M$145,7,1)</f>
        <v>#N/A</v>
      </c>
      <c r="G195" s="137" t="e">
        <f>VLOOKUP(B195,'[1]seznam'!$B$3:$M$145,9,1)</f>
        <v>#N/A</v>
      </c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20"/>
      <c r="V195" s="91"/>
      <c r="W195" s="40">
        <f>IF(B195="","",100-(SUM(H195:T195)))</f>
      </c>
      <c r="X195" s="67">
        <f>IF(B195="","",SUM(W195:W197))</f>
      </c>
    </row>
    <row r="196" spans="1:24" ht="12.75" customHeight="1" hidden="1">
      <c r="A196" s="75">
        <f>IF(B195="","",A195)</f>
      </c>
      <c r="B196" s="85"/>
      <c r="C196" s="138"/>
      <c r="D196" s="139"/>
      <c r="E196" s="79"/>
      <c r="F196" s="80"/>
      <c r="G196" s="145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21"/>
      <c r="V196" s="92"/>
      <c r="W196" s="44">
        <f>IF(B195="","",100-(SUM(H196:T196)))</f>
      </c>
      <c r="X196" s="172"/>
    </row>
    <row r="197" spans="1:24" ht="12.75" customHeight="1" hidden="1" thickBot="1">
      <c r="A197" s="75">
        <f>IF(B195="","","x")</f>
      </c>
      <c r="B197" s="81"/>
      <c r="C197" s="81"/>
      <c r="D197" s="81"/>
      <c r="E197" s="82"/>
      <c r="F197" s="83"/>
      <c r="G197" s="146" t="e">
        <f>VLOOKUP(B195,'[1]seznam'!$B$3:$M$145,8,1)</f>
        <v>#N/A</v>
      </c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1"/>
      <c r="U197" s="22"/>
      <c r="V197" s="93"/>
      <c r="W197" s="69">
        <f>IF(B195="","",100-(SUM(H197:T197)))</f>
      </c>
      <c r="X197" s="173"/>
    </row>
    <row r="198" spans="1:24" ht="12.75" customHeight="1" hidden="1">
      <c r="A198" s="19">
        <f>IF(B198="","",A195+1)</f>
      </c>
      <c r="B198" s="84"/>
      <c r="C198" s="137" t="e">
        <f>VLOOKUP(B198,'[1]seznam'!$B$3:$M$145,2,1)</f>
        <v>#N/A</v>
      </c>
      <c r="D198" s="137" t="e">
        <f>VLOOKUP(B198,'[1]seznam'!$B$3:$M$145,5,1)</f>
        <v>#N/A</v>
      </c>
      <c r="E198" s="78"/>
      <c r="F198" s="137" t="e">
        <f>VLOOKUP(B198,'[1]seznam'!$B$3:$M$145,7,1)</f>
        <v>#N/A</v>
      </c>
      <c r="G198" s="137" t="e">
        <f>VLOOKUP(B198,'[1]seznam'!$B$3:$M$145,9,1)</f>
        <v>#N/A</v>
      </c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20"/>
      <c r="V198" s="91"/>
      <c r="W198" s="40">
        <f>IF(B198="","",100-(SUM(H198:T198)))</f>
      </c>
      <c r="X198" s="67">
        <f>IF(B198="","",SUM(W198:W200))</f>
      </c>
    </row>
    <row r="199" spans="1:24" ht="12.75" customHeight="1" hidden="1">
      <c r="A199" s="75">
        <f>IF(B198="","",A198)</f>
      </c>
      <c r="B199" s="85"/>
      <c r="C199" s="138"/>
      <c r="D199" s="139"/>
      <c r="E199" s="79"/>
      <c r="F199" s="80"/>
      <c r="G199" s="145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21"/>
      <c r="V199" s="92"/>
      <c r="W199" s="44">
        <f>IF(B198="","",100-(SUM(H199:T199)))</f>
      </c>
      <c r="X199" s="172"/>
    </row>
    <row r="200" spans="1:24" ht="12.75" customHeight="1" hidden="1" thickBot="1">
      <c r="A200" s="75">
        <f>IF(B198="","","x")</f>
      </c>
      <c r="B200" s="81"/>
      <c r="C200" s="81"/>
      <c r="D200" s="81"/>
      <c r="E200" s="82"/>
      <c r="F200" s="83"/>
      <c r="G200" s="146" t="e">
        <f>VLOOKUP(B198,'[1]seznam'!$B$3:$M$145,8,1)</f>
        <v>#N/A</v>
      </c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1"/>
      <c r="U200" s="22"/>
      <c r="V200" s="93"/>
      <c r="W200" s="69">
        <f>IF(B198="","",100-(SUM(H200:T200)))</f>
      </c>
      <c r="X200" s="173"/>
    </row>
    <row r="201" spans="1:24" ht="12.75" customHeight="1" hidden="1">
      <c r="A201" s="19">
        <f>IF(B201="","",A198+1)</f>
      </c>
      <c r="B201" s="84"/>
      <c r="C201" s="137" t="e">
        <f>VLOOKUP(B201,'[1]seznam'!$B$3:$M$145,2,1)</f>
        <v>#N/A</v>
      </c>
      <c r="D201" s="137" t="e">
        <f>VLOOKUP(B201,'[1]seznam'!$B$3:$M$145,5,1)</f>
        <v>#N/A</v>
      </c>
      <c r="E201" s="78"/>
      <c r="F201" s="137" t="e">
        <f>VLOOKUP(B201,'[1]seznam'!$B$3:$M$145,7,1)</f>
        <v>#N/A</v>
      </c>
      <c r="G201" s="137" t="e">
        <f>VLOOKUP(B201,'[1]seznam'!$B$3:$M$145,9,1)</f>
        <v>#N/A</v>
      </c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20"/>
      <c r="V201" s="91"/>
      <c r="W201" s="40">
        <f>IF(B201="","",100-(SUM(H201:T201)))</f>
      </c>
      <c r="X201" s="67">
        <f>IF(B201="","",SUM(W201:W203))</f>
      </c>
    </row>
    <row r="202" spans="1:24" ht="12.75" customHeight="1" hidden="1">
      <c r="A202" s="75">
        <f>IF(B201="","",A201)</f>
      </c>
      <c r="B202" s="85"/>
      <c r="C202" s="138"/>
      <c r="D202" s="139"/>
      <c r="E202" s="79"/>
      <c r="F202" s="80"/>
      <c r="G202" s="145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21"/>
      <c r="V202" s="92"/>
      <c r="W202" s="44">
        <f>IF(B201="","",100-(SUM(H202:T202)))</f>
      </c>
      <c r="X202" s="172"/>
    </row>
    <row r="203" spans="1:24" ht="12.75" customHeight="1" hidden="1" thickBot="1">
      <c r="A203" s="75">
        <f>IF(B201="","","x")</f>
      </c>
      <c r="B203" s="81"/>
      <c r="C203" s="81"/>
      <c r="D203" s="81"/>
      <c r="E203" s="82"/>
      <c r="F203" s="83"/>
      <c r="G203" s="146" t="e">
        <f>VLOOKUP(B201,'[1]seznam'!$B$3:$M$145,8,1)</f>
        <v>#N/A</v>
      </c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1"/>
      <c r="U203" s="22"/>
      <c r="V203" s="93"/>
      <c r="W203" s="69">
        <f>IF(B201="","",100-(SUM(H203:T203)))</f>
      </c>
      <c r="X203" s="173"/>
    </row>
    <row r="204" spans="1:24" ht="12.75" customHeight="1" hidden="1">
      <c r="A204" s="19">
        <f>IF(B204="","",A201+1)</f>
      </c>
      <c r="B204" s="84"/>
      <c r="C204" s="137" t="e">
        <f>VLOOKUP(B204,'[1]seznam'!$B$3:$M$145,2,1)</f>
        <v>#N/A</v>
      </c>
      <c r="D204" s="137" t="e">
        <f>VLOOKUP(B204,'[1]seznam'!$B$3:$M$145,5,1)</f>
        <v>#N/A</v>
      </c>
      <c r="E204" s="78"/>
      <c r="F204" s="137" t="e">
        <f>VLOOKUP(B204,'[1]seznam'!$B$3:$M$145,7,1)</f>
        <v>#N/A</v>
      </c>
      <c r="G204" s="137" t="e">
        <f>VLOOKUP(B204,'[1]seznam'!$B$3:$M$145,9,1)</f>
        <v>#N/A</v>
      </c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20"/>
      <c r="V204" s="91"/>
      <c r="W204" s="40">
        <f>IF(B204="","",100-(SUM(H204:T204)))</f>
      </c>
      <c r="X204" s="67">
        <f>IF(B204="","",SUM(W204:W206))</f>
      </c>
    </row>
    <row r="205" spans="1:24" ht="12.75" customHeight="1" hidden="1">
      <c r="A205" s="75">
        <f>IF(B204="","",A204)</f>
      </c>
      <c r="B205" s="85"/>
      <c r="C205" s="138"/>
      <c r="D205" s="139"/>
      <c r="E205" s="79"/>
      <c r="F205" s="80"/>
      <c r="G205" s="145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21"/>
      <c r="V205" s="92"/>
      <c r="W205" s="44">
        <f>IF(B204="","",100-(SUM(H205:T205)))</f>
      </c>
      <c r="X205" s="172"/>
    </row>
    <row r="206" spans="1:24" ht="12.75" customHeight="1" hidden="1" thickBot="1">
      <c r="A206" s="75">
        <f>IF(B204="","","x")</f>
      </c>
      <c r="B206" s="81"/>
      <c r="C206" s="81"/>
      <c r="D206" s="81"/>
      <c r="E206" s="82"/>
      <c r="F206" s="83"/>
      <c r="G206" s="146" t="e">
        <f>VLOOKUP(B204,'[1]seznam'!$B$3:$M$145,8,1)</f>
        <v>#N/A</v>
      </c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1"/>
      <c r="U206" s="22"/>
      <c r="V206" s="93"/>
      <c r="W206" s="69">
        <f>IF(B204="","",100-(SUM(H206:T206)))</f>
      </c>
      <c r="X206" s="173"/>
    </row>
    <row r="207" spans="1:24" ht="12.75" customHeight="1" hidden="1">
      <c r="A207" s="19">
        <f>IF(B207="","",A204+1)</f>
      </c>
      <c r="B207" s="84"/>
      <c r="C207" s="137" t="e">
        <f>VLOOKUP(B207,'[1]seznam'!$B$3:$M$145,2,1)</f>
        <v>#N/A</v>
      </c>
      <c r="D207" s="137" t="e">
        <f>VLOOKUP(B207,'[1]seznam'!$B$3:$M$145,5,1)</f>
        <v>#N/A</v>
      </c>
      <c r="E207" s="78"/>
      <c r="F207" s="137" t="e">
        <f>VLOOKUP(B207,'[1]seznam'!$B$3:$M$145,7,1)</f>
        <v>#N/A</v>
      </c>
      <c r="G207" s="137" t="e">
        <f>VLOOKUP(B207,'[1]seznam'!$B$3:$M$145,9,1)</f>
        <v>#N/A</v>
      </c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20"/>
      <c r="V207" s="91"/>
      <c r="W207" s="40">
        <f>IF(B207="","",100-(SUM(H207:T207)))</f>
      </c>
      <c r="X207" s="67">
        <f>IF(B207="","",SUM(W207:W209))</f>
      </c>
    </row>
    <row r="208" spans="1:24" ht="12.75" customHeight="1" hidden="1">
      <c r="A208" s="75">
        <f>IF(B207="","",A207)</f>
      </c>
      <c r="B208" s="85"/>
      <c r="C208" s="138"/>
      <c r="D208" s="139"/>
      <c r="E208" s="79"/>
      <c r="F208" s="80"/>
      <c r="G208" s="145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21"/>
      <c r="V208" s="92"/>
      <c r="W208" s="44">
        <f>IF(B207="","",100-(SUM(H208:T208)))</f>
      </c>
      <c r="X208" s="172"/>
    </row>
    <row r="209" spans="1:24" ht="12.75" customHeight="1" hidden="1" thickBot="1">
      <c r="A209" s="75">
        <f>IF(B207="","","x")</f>
      </c>
      <c r="B209" s="81"/>
      <c r="C209" s="81"/>
      <c r="D209" s="81"/>
      <c r="E209" s="82"/>
      <c r="F209" s="83"/>
      <c r="G209" s="146" t="e">
        <f>VLOOKUP(B207,'[1]seznam'!$B$3:$M$145,8,1)</f>
        <v>#N/A</v>
      </c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1"/>
      <c r="U209" s="22"/>
      <c r="V209" s="93"/>
      <c r="W209" s="69">
        <f>IF(B207="","",100-(SUM(H209:T209)))</f>
      </c>
      <c r="X209" s="173"/>
    </row>
    <row r="210" spans="1:24" ht="12.75" customHeight="1" hidden="1">
      <c r="A210" s="19">
        <f>IF(B210="","",A207+1)</f>
      </c>
      <c r="B210" s="84"/>
      <c r="C210" s="137" t="e">
        <f>VLOOKUP(B210,'[1]seznam'!$B$3:$M$145,2,1)</f>
        <v>#N/A</v>
      </c>
      <c r="D210" s="137" t="e">
        <f>VLOOKUP(B210,'[1]seznam'!$B$3:$M$145,5,1)</f>
        <v>#N/A</v>
      </c>
      <c r="E210" s="78"/>
      <c r="F210" s="137" t="e">
        <f>VLOOKUP(B210,'[1]seznam'!$B$3:$M$145,7,1)</f>
        <v>#N/A</v>
      </c>
      <c r="G210" s="137" t="e">
        <f>VLOOKUP(B210,'[1]seznam'!$B$3:$M$145,9,1)</f>
        <v>#N/A</v>
      </c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20"/>
      <c r="V210" s="91"/>
      <c r="W210" s="40">
        <f>IF(B210="","",100-(SUM(H210:T210)))</f>
      </c>
      <c r="X210" s="67">
        <f>IF(B210="","",SUM(W210:W212))</f>
      </c>
    </row>
    <row r="211" spans="1:24" ht="12.75" customHeight="1" hidden="1">
      <c r="A211" s="75">
        <f>IF(B210="","",A210)</f>
      </c>
      <c r="B211" s="85"/>
      <c r="C211" s="138"/>
      <c r="D211" s="139"/>
      <c r="E211" s="79"/>
      <c r="F211" s="80"/>
      <c r="G211" s="145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21"/>
      <c r="V211" s="92"/>
      <c r="W211" s="44">
        <f>IF(B210="","",100-(SUM(H211:T211)))</f>
      </c>
      <c r="X211" s="172"/>
    </row>
    <row r="212" spans="1:24" ht="12.75" customHeight="1" hidden="1" thickBot="1">
      <c r="A212" s="75">
        <f>IF(B210="","","x")</f>
      </c>
      <c r="B212" s="81"/>
      <c r="C212" s="81"/>
      <c r="D212" s="81"/>
      <c r="E212" s="82"/>
      <c r="F212" s="83"/>
      <c r="G212" s="146" t="e">
        <f>VLOOKUP(B210,'[1]seznam'!$B$3:$M$145,8,1)</f>
        <v>#N/A</v>
      </c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1"/>
      <c r="U212" s="22"/>
      <c r="V212" s="93"/>
      <c r="W212" s="69">
        <f>IF(B210="","",100-(SUM(H212:T212)))</f>
      </c>
      <c r="X212" s="173"/>
    </row>
    <row r="213" spans="1:24" ht="12.75" customHeight="1" hidden="1">
      <c r="A213" s="19">
        <f>IF(B213="","",A210+1)</f>
      </c>
      <c r="B213" s="84"/>
      <c r="C213" s="137" t="e">
        <f>VLOOKUP(B213,'[1]seznam'!$B$3:$M$145,2,1)</f>
        <v>#N/A</v>
      </c>
      <c r="D213" s="137" t="e">
        <f>VLOOKUP(B213,'[1]seznam'!$B$3:$M$145,5,1)</f>
        <v>#N/A</v>
      </c>
      <c r="E213" s="78"/>
      <c r="F213" s="137" t="e">
        <f>VLOOKUP(B213,'[1]seznam'!$B$3:$M$145,7,1)</f>
        <v>#N/A</v>
      </c>
      <c r="G213" s="137" t="e">
        <f>VLOOKUP(B213,'[1]seznam'!$B$3:$M$145,9,1)</f>
        <v>#N/A</v>
      </c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20"/>
      <c r="V213" s="91"/>
      <c r="W213" s="40">
        <f>IF(B213="","",100-(SUM(H213:T213)))</f>
      </c>
      <c r="X213" s="67">
        <f>IF(B213="","",SUM(W213:W215))</f>
      </c>
    </row>
    <row r="214" spans="1:24" ht="12.75" customHeight="1" hidden="1">
      <c r="A214" s="75">
        <f>IF(B213="","",A213)</f>
      </c>
      <c r="B214" s="85"/>
      <c r="C214" s="138"/>
      <c r="D214" s="139"/>
      <c r="E214" s="79"/>
      <c r="F214" s="80"/>
      <c r="G214" s="145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21"/>
      <c r="V214" s="92"/>
      <c r="W214" s="44">
        <f>IF(B213="","",100-(SUM(H214:T214)))</f>
      </c>
      <c r="X214" s="172"/>
    </row>
    <row r="215" spans="1:24" ht="12.75" customHeight="1" hidden="1" thickBot="1">
      <c r="A215" s="75">
        <f>IF(B213="","","x")</f>
      </c>
      <c r="B215" s="81"/>
      <c r="C215" s="81"/>
      <c r="D215" s="81"/>
      <c r="E215" s="82"/>
      <c r="F215" s="83"/>
      <c r="G215" s="146" t="e">
        <f>VLOOKUP(B213,'[1]seznam'!$B$3:$M$145,8,1)</f>
        <v>#N/A</v>
      </c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1"/>
      <c r="U215" s="22"/>
      <c r="V215" s="93"/>
      <c r="W215" s="69">
        <f>IF(B213="","",100-(SUM(H215:T215)))</f>
      </c>
      <c r="X215" s="173"/>
    </row>
    <row r="216" spans="1:24" ht="12.75" customHeight="1" hidden="1">
      <c r="A216" s="19">
        <f>IF(B216="","",A213+1)</f>
      </c>
      <c r="B216" s="84"/>
      <c r="C216" s="137" t="e">
        <f>VLOOKUP(B216,'[1]seznam'!$B$3:$M$145,2,1)</f>
        <v>#N/A</v>
      </c>
      <c r="D216" s="137" t="e">
        <f>VLOOKUP(B216,'[1]seznam'!$B$3:$M$145,5,1)</f>
        <v>#N/A</v>
      </c>
      <c r="E216" s="78"/>
      <c r="F216" s="137" t="e">
        <f>VLOOKUP(B216,'[1]seznam'!$B$3:$M$145,7,1)</f>
        <v>#N/A</v>
      </c>
      <c r="G216" s="137" t="e">
        <f>VLOOKUP(B216,'[1]seznam'!$B$3:$M$145,9,1)</f>
        <v>#N/A</v>
      </c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20"/>
      <c r="V216" s="91"/>
      <c r="W216" s="40">
        <f>IF(B216="","",100-(SUM(H216:T216)))</f>
      </c>
      <c r="X216" s="67">
        <f>IF(B216="","",SUM(W216:W218))</f>
      </c>
    </row>
    <row r="217" spans="1:24" ht="12.75" customHeight="1" hidden="1">
      <c r="A217" s="75">
        <f>IF(B216="","",A216)</f>
      </c>
      <c r="B217" s="85"/>
      <c r="C217" s="138"/>
      <c r="D217" s="139"/>
      <c r="E217" s="79"/>
      <c r="F217" s="80"/>
      <c r="G217" s="145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21"/>
      <c r="V217" s="92"/>
      <c r="W217" s="44">
        <f>IF(B216="","",100-(SUM(H217:T217)))</f>
      </c>
      <c r="X217" s="172"/>
    </row>
    <row r="218" spans="1:24" ht="12.75" customHeight="1" hidden="1" thickBot="1">
      <c r="A218" s="75">
        <f>IF(B216="","","x")</f>
      </c>
      <c r="B218" s="81"/>
      <c r="C218" s="81"/>
      <c r="D218" s="81"/>
      <c r="E218" s="82"/>
      <c r="F218" s="83"/>
      <c r="G218" s="146" t="e">
        <f>VLOOKUP(B216,'[1]seznam'!$B$3:$M$145,8,1)</f>
        <v>#N/A</v>
      </c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1"/>
      <c r="U218" s="22"/>
      <c r="V218" s="93"/>
      <c r="W218" s="69">
        <f>IF(B216="","",100-(SUM(H218:T218)))</f>
      </c>
      <c r="X218" s="173"/>
    </row>
    <row r="219" spans="1:24" ht="12.75" customHeight="1" hidden="1">
      <c r="A219" s="19">
        <f>IF(B219="","",A216+1)</f>
      </c>
      <c r="B219" s="84"/>
      <c r="C219" s="137" t="e">
        <f>VLOOKUP(B219,'[1]seznam'!$B$3:$M$145,2,1)</f>
        <v>#N/A</v>
      </c>
      <c r="D219" s="137" t="e">
        <f>VLOOKUP(B219,'[1]seznam'!$B$3:$M$145,5,1)</f>
        <v>#N/A</v>
      </c>
      <c r="E219" s="78"/>
      <c r="F219" s="137" t="e">
        <f>VLOOKUP(B219,'[1]seznam'!$B$3:$M$145,7,1)</f>
        <v>#N/A</v>
      </c>
      <c r="G219" s="137" t="e">
        <f>VLOOKUP(B219,'[1]seznam'!$B$3:$M$145,9,1)</f>
        <v>#N/A</v>
      </c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20"/>
      <c r="V219" s="91"/>
      <c r="W219" s="40">
        <f>IF(B219="","",100-(SUM(H219:T219)))</f>
      </c>
      <c r="X219" s="67">
        <f>IF(B219="","",SUM(W219:W221))</f>
      </c>
    </row>
    <row r="220" spans="1:24" ht="12.75" customHeight="1" hidden="1">
      <c r="A220" s="75">
        <f>IF(B219="","",A219)</f>
      </c>
      <c r="B220" s="85"/>
      <c r="C220" s="138"/>
      <c r="D220" s="139"/>
      <c r="E220" s="79"/>
      <c r="F220" s="80"/>
      <c r="G220" s="145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21"/>
      <c r="V220" s="92"/>
      <c r="W220" s="44">
        <f>IF(B219="","",100-(SUM(H220:T220)))</f>
      </c>
      <c r="X220" s="172"/>
    </row>
    <row r="221" spans="1:24" ht="12.75" customHeight="1" hidden="1" thickBot="1">
      <c r="A221" s="75">
        <f>IF(B219="","","x")</f>
      </c>
      <c r="B221" s="81"/>
      <c r="C221" s="81"/>
      <c r="D221" s="81"/>
      <c r="E221" s="82"/>
      <c r="F221" s="83"/>
      <c r="G221" s="146" t="e">
        <f>VLOOKUP(B219,'[1]seznam'!$B$3:$M$145,8,1)</f>
        <v>#N/A</v>
      </c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1"/>
      <c r="U221" s="22"/>
      <c r="V221" s="93"/>
      <c r="W221" s="69">
        <f>IF(B219="","",100-(SUM(H221:T221)))</f>
      </c>
      <c r="X221" s="173"/>
    </row>
    <row r="222" spans="1:24" ht="12.75" customHeight="1" hidden="1">
      <c r="A222" s="19">
        <f>IF(B222="","",A219+1)</f>
      </c>
      <c r="B222" s="84"/>
      <c r="C222" s="137" t="e">
        <f>VLOOKUP(B222,'[1]seznam'!$B$3:$M$145,2,1)</f>
        <v>#N/A</v>
      </c>
      <c r="D222" s="137" t="e">
        <f>VLOOKUP(B222,'[1]seznam'!$B$3:$M$145,5,1)</f>
        <v>#N/A</v>
      </c>
      <c r="E222" s="78"/>
      <c r="F222" s="137" t="e">
        <f>VLOOKUP(B222,'[1]seznam'!$B$3:$M$145,7,1)</f>
        <v>#N/A</v>
      </c>
      <c r="G222" s="137" t="e">
        <f>VLOOKUP(B222,'[1]seznam'!$B$3:$M$145,9,1)</f>
        <v>#N/A</v>
      </c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20"/>
      <c r="V222" s="91"/>
      <c r="W222" s="40">
        <f>IF(B222="","",100-(SUM(H222:T222)))</f>
      </c>
      <c r="X222" s="67">
        <f>IF(B222="","",SUM(W222:W224))</f>
      </c>
    </row>
    <row r="223" spans="1:24" ht="12.75" customHeight="1" hidden="1">
      <c r="A223" s="75">
        <f>IF(B222="","",A222)</f>
      </c>
      <c r="B223" s="85"/>
      <c r="C223" s="138"/>
      <c r="D223" s="139"/>
      <c r="E223" s="79"/>
      <c r="F223" s="80"/>
      <c r="G223" s="145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21"/>
      <c r="V223" s="92"/>
      <c r="W223" s="44">
        <f>IF(B222="","",100-(SUM(H223:T223)))</f>
      </c>
      <c r="X223" s="172"/>
    </row>
    <row r="224" spans="1:24" ht="12.75" customHeight="1" hidden="1" thickBot="1">
      <c r="A224" s="75">
        <f>IF(B222="","","x")</f>
      </c>
      <c r="B224" s="81"/>
      <c r="C224" s="81"/>
      <c r="D224" s="81"/>
      <c r="E224" s="82"/>
      <c r="F224" s="83"/>
      <c r="G224" s="146" t="e">
        <f>VLOOKUP(B222,'[1]seznam'!$B$3:$M$145,8,1)</f>
        <v>#N/A</v>
      </c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1"/>
      <c r="U224" s="22"/>
      <c r="V224" s="93"/>
      <c r="W224" s="69">
        <f>IF(B222="","",100-(SUM(H224:T224)))</f>
      </c>
      <c r="X224" s="173"/>
    </row>
    <row r="225" spans="1:24" ht="12.75" customHeight="1" hidden="1">
      <c r="A225" s="19">
        <f>IF(B225="","",A222+1)</f>
      </c>
      <c r="B225" s="84"/>
      <c r="C225" s="137" t="e">
        <f>VLOOKUP(B225,'[1]seznam'!$B$3:$M$145,2,1)</f>
        <v>#N/A</v>
      </c>
      <c r="D225" s="137" t="e">
        <f>VLOOKUP(B225,'[1]seznam'!$B$3:$M$145,5,1)</f>
        <v>#N/A</v>
      </c>
      <c r="E225" s="78"/>
      <c r="F225" s="137" t="e">
        <f>VLOOKUP(B225,'[1]seznam'!$B$3:$M$145,7,1)</f>
        <v>#N/A</v>
      </c>
      <c r="G225" s="137" t="e">
        <f>VLOOKUP(B225,'[1]seznam'!$B$3:$M$145,9,1)</f>
        <v>#N/A</v>
      </c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20"/>
      <c r="V225" s="91"/>
      <c r="W225" s="40">
        <f>IF(B225="","",100-(SUM(H225:T225)))</f>
      </c>
      <c r="X225" s="67">
        <f>IF(B225="","",SUM(W225:W227))</f>
      </c>
    </row>
    <row r="226" spans="1:24" ht="12.75" customHeight="1" hidden="1">
      <c r="A226" s="75">
        <f>IF(B225="","",A225)</f>
      </c>
      <c r="B226" s="85"/>
      <c r="C226" s="138"/>
      <c r="D226" s="139"/>
      <c r="E226" s="79"/>
      <c r="F226" s="80"/>
      <c r="G226" s="145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21"/>
      <c r="V226" s="92"/>
      <c r="W226" s="44">
        <f>IF(B225="","",100-(SUM(H226:T226)))</f>
      </c>
      <c r="X226" s="172"/>
    </row>
    <row r="227" spans="1:24" ht="12.75" customHeight="1" hidden="1" thickBot="1">
      <c r="A227" s="75">
        <f>IF(B225="","","x")</f>
      </c>
      <c r="B227" s="81"/>
      <c r="C227" s="81"/>
      <c r="D227" s="81"/>
      <c r="E227" s="82"/>
      <c r="F227" s="83"/>
      <c r="G227" s="146" t="e">
        <f>VLOOKUP(B225,'[1]seznam'!$B$3:$M$145,8,1)</f>
        <v>#N/A</v>
      </c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1"/>
      <c r="U227" s="22"/>
      <c r="V227" s="93"/>
      <c r="W227" s="69">
        <f>IF(B225="","",100-(SUM(H227:T227)))</f>
      </c>
      <c r="X227" s="173"/>
    </row>
    <row r="228" spans="1:24" ht="12.75" customHeight="1" hidden="1">
      <c r="A228" s="19">
        <f>IF(B228="","",A225+1)</f>
      </c>
      <c r="B228" s="84"/>
      <c r="C228" s="137" t="e">
        <f>VLOOKUP(B228,'[1]seznam'!$B$3:$M$145,2,1)</f>
        <v>#N/A</v>
      </c>
      <c r="D228" s="137" t="e">
        <f>VLOOKUP(B228,'[1]seznam'!$B$3:$M$145,5,1)</f>
        <v>#N/A</v>
      </c>
      <c r="E228" s="78"/>
      <c r="F228" s="137" t="e">
        <f>VLOOKUP(B228,'[1]seznam'!$B$3:$M$145,7,1)</f>
        <v>#N/A</v>
      </c>
      <c r="G228" s="137" t="e">
        <f>VLOOKUP(B228,'[1]seznam'!$B$3:$M$145,9,1)</f>
        <v>#N/A</v>
      </c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20"/>
      <c r="V228" s="91"/>
      <c r="W228" s="40">
        <f>IF(B228="","",100-(SUM(H228:T228)))</f>
      </c>
      <c r="X228" s="67">
        <f>IF(B228="","",SUM(W228:W230))</f>
      </c>
    </row>
    <row r="229" spans="1:24" ht="12.75" customHeight="1" hidden="1">
      <c r="A229" s="75">
        <f>IF(B228="","",A228)</f>
      </c>
      <c r="B229" s="85"/>
      <c r="C229" s="138"/>
      <c r="D229" s="139"/>
      <c r="E229" s="79"/>
      <c r="F229" s="80"/>
      <c r="G229" s="145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21"/>
      <c r="V229" s="92"/>
      <c r="W229" s="44">
        <f>IF(B228="","",100-(SUM(H229:T229)))</f>
      </c>
      <c r="X229" s="172"/>
    </row>
    <row r="230" spans="1:24" ht="12.75" customHeight="1" hidden="1" thickBot="1">
      <c r="A230" s="75">
        <f>IF(B228="","","x")</f>
      </c>
      <c r="B230" s="81"/>
      <c r="C230" s="81"/>
      <c r="D230" s="81"/>
      <c r="E230" s="82"/>
      <c r="F230" s="83"/>
      <c r="G230" s="146" t="e">
        <f>VLOOKUP(B228,'[1]seznam'!$B$3:$M$145,8,1)</f>
        <v>#N/A</v>
      </c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1"/>
      <c r="U230" s="22"/>
      <c r="V230" s="93"/>
      <c r="W230" s="69">
        <f>IF(B228="","",100-(SUM(H230:T230)))</f>
      </c>
      <c r="X230" s="173"/>
    </row>
    <row r="231" spans="1:24" ht="12.75" customHeight="1" hidden="1">
      <c r="A231" s="19">
        <f>IF(B231="","",A228+1)</f>
      </c>
      <c r="B231" s="84"/>
      <c r="C231" s="137" t="e">
        <f>VLOOKUP(B231,'[1]seznam'!$B$3:$M$145,2,1)</f>
        <v>#N/A</v>
      </c>
      <c r="D231" s="137" t="e">
        <f>VLOOKUP(B231,'[1]seznam'!$B$3:$M$145,5,1)</f>
        <v>#N/A</v>
      </c>
      <c r="E231" s="78"/>
      <c r="F231" s="137" t="e">
        <f>VLOOKUP(B231,'[1]seznam'!$B$3:$M$145,7,1)</f>
        <v>#N/A</v>
      </c>
      <c r="G231" s="137" t="e">
        <f>VLOOKUP(B231,'[1]seznam'!$B$3:$M$145,9,1)</f>
        <v>#N/A</v>
      </c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20"/>
      <c r="V231" s="91"/>
      <c r="W231" s="40">
        <f>IF(B231="","",100-(SUM(H231:T231)))</f>
      </c>
      <c r="X231" s="67">
        <f>IF(B231="","",SUM(W231:W233))</f>
      </c>
    </row>
    <row r="232" spans="1:24" ht="12.75" customHeight="1" hidden="1">
      <c r="A232" s="75">
        <f>IF(B231="","",A231)</f>
      </c>
      <c r="B232" s="85"/>
      <c r="C232" s="138"/>
      <c r="D232" s="139"/>
      <c r="E232" s="79"/>
      <c r="F232" s="80"/>
      <c r="G232" s="145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21"/>
      <c r="V232" s="92"/>
      <c r="W232" s="44">
        <f>IF(B231="","",100-(SUM(H232:T232)))</f>
      </c>
      <c r="X232" s="172"/>
    </row>
    <row r="233" spans="1:24" ht="12.75" customHeight="1" hidden="1" thickBot="1">
      <c r="A233" s="75">
        <f>IF(B231="","","x")</f>
      </c>
      <c r="B233" s="81"/>
      <c r="C233" s="81"/>
      <c r="D233" s="81"/>
      <c r="E233" s="82"/>
      <c r="F233" s="83"/>
      <c r="G233" s="146" t="e">
        <f>VLOOKUP(B231,'[1]seznam'!$B$3:$M$145,8,1)</f>
        <v>#N/A</v>
      </c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1"/>
      <c r="U233" s="22"/>
      <c r="V233" s="93"/>
      <c r="W233" s="69">
        <f>IF(B231="","",100-(SUM(H233:T233)))</f>
      </c>
      <c r="X233" s="173"/>
    </row>
    <row r="234" spans="1:24" ht="12.75" customHeight="1" hidden="1">
      <c r="A234" s="19">
        <f>IF(B234="","",A231+1)</f>
      </c>
      <c r="B234" s="84"/>
      <c r="C234" s="137" t="e">
        <f>VLOOKUP(B234,'[1]seznam'!$B$3:$M$145,2,1)</f>
        <v>#N/A</v>
      </c>
      <c r="D234" s="137" t="e">
        <f>VLOOKUP(B234,'[1]seznam'!$B$3:$M$145,5,1)</f>
        <v>#N/A</v>
      </c>
      <c r="E234" s="78"/>
      <c r="F234" s="137" t="e">
        <f>VLOOKUP(B234,'[1]seznam'!$B$3:$M$145,7,1)</f>
        <v>#N/A</v>
      </c>
      <c r="G234" s="137" t="e">
        <f>VLOOKUP(B234,'[1]seznam'!$B$3:$M$145,9,1)</f>
        <v>#N/A</v>
      </c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20"/>
      <c r="V234" s="91"/>
      <c r="W234" s="40">
        <f>IF(B234="","",100-(SUM(H234:T234)))</f>
      </c>
      <c r="X234" s="67">
        <f>IF(B234="","",SUM(W234:W236))</f>
      </c>
    </row>
    <row r="235" spans="1:24" ht="12.75" customHeight="1" hidden="1">
      <c r="A235" s="75">
        <f>IF(B234="","",A234)</f>
      </c>
      <c r="B235" s="85"/>
      <c r="C235" s="138"/>
      <c r="D235" s="139"/>
      <c r="E235" s="79"/>
      <c r="F235" s="80"/>
      <c r="G235" s="145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21"/>
      <c r="V235" s="92"/>
      <c r="W235" s="44">
        <f>IF(B234="","",100-(SUM(H235:T235)))</f>
      </c>
      <c r="X235" s="172"/>
    </row>
    <row r="236" spans="1:24" ht="12.75" customHeight="1" hidden="1" thickBot="1">
      <c r="A236" s="75">
        <f>IF(B234="","","x")</f>
      </c>
      <c r="B236" s="81"/>
      <c r="C236" s="81"/>
      <c r="D236" s="81"/>
      <c r="E236" s="82"/>
      <c r="F236" s="83"/>
      <c r="G236" s="146" t="e">
        <f>VLOOKUP(B234,'[1]seznam'!$B$3:$M$145,8,1)</f>
        <v>#N/A</v>
      </c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1"/>
      <c r="U236" s="22"/>
      <c r="V236" s="93"/>
      <c r="W236" s="69">
        <f>IF(B234="","",100-(SUM(H236:T236)))</f>
      </c>
      <c r="X236" s="173"/>
    </row>
    <row r="237" spans="1:24" ht="12.75" customHeight="1" hidden="1">
      <c r="A237" s="19">
        <f>IF(B237="","",A234+1)</f>
      </c>
      <c r="B237" s="84"/>
      <c r="C237" s="137" t="e">
        <f>VLOOKUP(B237,'[1]seznam'!$B$3:$M$145,2,1)</f>
        <v>#N/A</v>
      </c>
      <c r="D237" s="137" t="e">
        <f>VLOOKUP(B237,'[1]seznam'!$B$3:$M$145,5,1)</f>
        <v>#N/A</v>
      </c>
      <c r="E237" s="78"/>
      <c r="F237" s="137" t="e">
        <f>VLOOKUP(B237,'[1]seznam'!$B$3:$M$145,7,1)</f>
        <v>#N/A</v>
      </c>
      <c r="G237" s="137" t="e">
        <f>VLOOKUP(B237,'[1]seznam'!$B$3:$M$145,9,1)</f>
        <v>#N/A</v>
      </c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20"/>
      <c r="V237" s="91"/>
      <c r="W237" s="40">
        <f>IF(B237="","",100-(SUM(H237:T237)))</f>
      </c>
      <c r="X237" s="67">
        <f>IF(B237="","",SUM(W237:W239))</f>
      </c>
    </row>
    <row r="238" spans="1:24" ht="12.75" customHeight="1" hidden="1">
      <c r="A238" s="75">
        <f>IF(B237="","",A237)</f>
      </c>
      <c r="B238" s="85"/>
      <c r="C238" s="138"/>
      <c r="D238" s="139"/>
      <c r="E238" s="79"/>
      <c r="F238" s="80"/>
      <c r="G238" s="145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21"/>
      <c r="V238" s="92"/>
      <c r="W238" s="44">
        <f>IF(B237="","",100-(SUM(H238:T238)))</f>
      </c>
      <c r="X238" s="172"/>
    </row>
    <row r="239" spans="1:24" ht="12.75" customHeight="1" hidden="1" thickBot="1">
      <c r="A239" s="75">
        <f>IF(B237="","","x")</f>
      </c>
      <c r="B239" s="81"/>
      <c r="C239" s="81"/>
      <c r="D239" s="81"/>
      <c r="E239" s="82"/>
      <c r="F239" s="83"/>
      <c r="G239" s="146" t="e">
        <f>VLOOKUP(B237,'[1]seznam'!$B$3:$M$145,8,1)</f>
        <v>#N/A</v>
      </c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1"/>
      <c r="U239" s="22"/>
      <c r="V239" s="93"/>
      <c r="W239" s="69">
        <f>IF(B237="","",100-(SUM(H239:T239)))</f>
      </c>
      <c r="X239" s="173"/>
    </row>
    <row r="240" spans="1:24" ht="12.75" customHeight="1" hidden="1">
      <c r="A240" s="19">
        <f>IF(B240="","",A237+1)</f>
      </c>
      <c r="B240" s="84"/>
      <c r="C240" s="137" t="e">
        <f>VLOOKUP(B240,'[1]seznam'!$B$3:$M$145,2,1)</f>
        <v>#N/A</v>
      </c>
      <c r="D240" s="137" t="e">
        <f>VLOOKUP(B240,'[1]seznam'!$B$3:$M$145,5,1)</f>
        <v>#N/A</v>
      </c>
      <c r="E240" s="78"/>
      <c r="F240" s="137" t="e">
        <f>VLOOKUP(B240,'[1]seznam'!$B$3:$M$145,7,1)</f>
        <v>#N/A</v>
      </c>
      <c r="G240" s="137" t="e">
        <f>VLOOKUP(B240,'[1]seznam'!$B$3:$M$145,9,1)</f>
        <v>#N/A</v>
      </c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20"/>
      <c r="V240" s="91"/>
      <c r="W240" s="40">
        <f>IF(B240="","",100-(SUM(H240:T240)))</f>
      </c>
      <c r="X240" s="67">
        <f>IF(B240="","",SUM(W240:W242))</f>
      </c>
    </row>
    <row r="241" spans="1:24" ht="12.75" customHeight="1" hidden="1">
      <c r="A241" s="75">
        <f>IF(B240="","",A240)</f>
      </c>
      <c r="B241" s="85"/>
      <c r="C241" s="138"/>
      <c r="D241" s="139"/>
      <c r="E241" s="79"/>
      <c r="F241" s="80"/>
      <c r="G241" s="145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21"/>
      <c r="V241" s="92"/>
      <c r="W241" s="44">
        <f>IF(B240="","",100-(SUM(H241:T241)))</f>
      </c>
      <c r="X241" s="172"/>
    </row>
    <row r="242" spans="1:24" ht="12.75" customHeight="1" hidden="1" thickBot="1">
      <c r="A242" s="75">
        <f>IF(B240="","","x")</f>
      </c>
      <c r="B242" s="81"/>
      <c r="C242" s="81"/>
      <c r="D242" s="81"/>
      <c r="E242" s="82"/>
      <c r="F242" s="83"/>
      <c r="G242" s="146" t="e">
        <f>VLOOKUP(B240,'[1]seznam'!$B$3:$M$145,8,1)</f>
        <v>#N/A</v>
      </c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1"/>
      <c r="U242" s="22"/>
      <c r="V242" s="93"/>
      <c r="W242" s="69">
        <f>IF(B240="","",100-(SUM(H242:T242)))</f>
      </c>
      <c r="X242" s="173"/>
    </row>
    <row r="243" spans="1:24" ht="12.75" customHeight="1" hidden="1">
      <c r="A243" s="19">
        <f>IF(B243="","",A240+1)</f>
      </c>
      <c r="B243" s="84"/>
      <c r="C243" s="137" t="e">
        <f>VLOOKUP(B243,'[1]seznam'!$B$3:$M$145,2,1)</f>
        <v>#N/A</v>
      </c>
      <c r="D243" s="137" t="e">
        <f>VLOOKUP(B243,'[1]seznam'!$B$3:$M$145,5,1)</f>
        <v>#N/A</v>
      </c>
      <c r="E243" s="78"/>
      <c r="F243" s="137" t="e">
        <f>VLOOKUP(B243,'[1]seznam'!$B$3:$M$145,7,1)</f>
        <v>#N/A</v>
      </c>
      <c r="G243" s="137" t="e">
        <f>VLOOKUP(B243,'[1]seznam'!$B$3:$M$145,9,1)</f>
        <v>#N/A</v>
      </c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20"/>
      <c r="V243" s="91"/>
      <c r="W243" s="40">
        <f>IF(B243="","",100-(SUM(H243:T243)))</f>
      </c>
      <c r="X243" s="67">
        <f>IF(B243="","",SUM(W243:W245))</f>
      </c>
    </row>
    <row r="244" spans="1:24" ht="12.75" customHeight="1" hidden="1">
      <c r="A244" s="75">
        <f>IF(B243="","",A243)</f>
      </c>
      <c r="B244" s="85"/>
      <c r="C244" s="138"/>
      <c r="D244" s="139"/>
      <c r="E244" s="79"/>
      <c r="F244" s="80"/>
      <c r="G244" s="145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21"/>
      <c r="V244" s="92"/>
      <c r="W244" s="44">
        <f>IF(B243="","",100-(SUM(H244:T244)))</f>
      </c>
      <c r="X244" s="172"/>
    </row>
    <row r="245" spans="1:24" ht="12.75" customHeight="1" hidden="1" thickBot="1">
      <c r="A245" s="75">
        <f>IF(B243="","","x")</f>
      </c>
      <c r="B245" s="81"/>
      <c r="C245" s="81"/>
      <c r="D245" s="81"/>
      <c r="E245" s="82"/>
      <c r="F245" s="83"/>
      <c r="G245" s="146" t="e">
        <f>VLOOKUP(B243,'[1]seznam'!$B$3:$M$145,8,1)</f>
        <v>#N/A</v>
      </c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1"/>
      <c r="U245" s="22"/>
      <c r="V245" s="93"/>
      <c r="W245" s="69">
        <f>IF(B243="","",100-(SUM(H245:T245)))</f>
      </c>
      <c r="X245" s="173"/>
    </row>
    <row r="246" spans="1:24" ht="12.75" customHeight="1" hidden="1">
      <c r="A246" s="19">
        <f>IF(B246="","",A243+1)</f>
      </c>
      <c r="B246" s="84"/>
      <c r="C246" s="137" t="e">
        <f>VLOOKUP(B246,'[1]seznam'!$B$3:$M$145,2,1)</f>
        <v>#N/A</v>
      </c>
      <c r="D246" s="137" t="e">
        <f>VLOOKUP(B246,'[1]seznam'!$B$3:$M$145,5,1)</f>
        <v>#N/A</v>
      </c>
      <c r="E246" s="78"/>
      <c r="F246" s="137" t="e">
        <f>VLOOKUP(B246,'[1]seznam'!$B$3:$M$145,7,1)</f>
        <v>#N/A</v>
      </c>
      <c r="G246" s="137" t="e">
        <f>VLOOKUP(B246,'[1]seznam'!$B$3:$M$145,9,1)</f>
        <v>#N/A</v>
      </c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20"/>
      <c r="V246" s="91"/>
      <c r="W246" s="40">
        <f>IF(B246="","",100-(SUM(H246:T246)))</f>
      </c>
      <c r="X246" s="67">
        <f>IF(B246="","",SUM(W246:W248))</f>
      </c>
    </row>
    <row r="247" spans="1:24" ht="12.75" customHeight="1" hidden="1">
      <c r="A247" s="75">
        <f>IF(B246="","",A246)</f>
      </c>
      <c r="B247" s="85"/>
      <c r="C247" s="138"/>
      <c r="D247" s="139"/>
      <c r="E247" s="79"/>
      <c r="F247" s="80"/>
      <c r="G247" s="145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21"/>
      <c r="V247" s="92"/>
      <c r="W247" s="44">
        <f>IF(B246="","",100-(SUM(H247:T247)))</f>
      </c>
      <c r="X247" s="172"/>
    </row>
    <row r="248" spans="1:24" ht="12.75" customHeight="1" hidden="1" thickBot="1">
      <c r="A248" s="75">
        <f>IF(B246="","","x")</f>
      </c>
      <c r="B248" s="81"/>
      <c r="C248" s="81"/>
      <c r="D248" s="81"/>
      <c r="E248" s="82"/>
      <c r="F248" s="83"/>
      <c r="G248" s="146" t="e">
        <f>VLOOKUP(B246,'[1]seznam'!$B$3:$M$145,8,1)</f>
        <v>#N/A</v>
      </c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1"/>
      <c r="U248" s="22"/>
      <c r="V248" s="93"/>
      <c r="W248" s="69">
        <f>IF(B246="","",100-(SUM(H248:T248)))</f>
      </c>
      <c r="X248" s="173"/>
    </row>
    <row r="249" spans="1:24" ht="12.75" customHeight="1" hidden="1">
      <c r="A249" s="19">
        <f>IF(B249="","",A246+1)</f>
      </c>
      <c r="B249" s="84"/>
      <c r="C249" s="137" t="e">
        <f>VLOOKUP(B249,'[1]seznam'!$B$3:$M$145,2,1)</f>
        <v>#N/A</v>
      </c>
      <c r="D249" s="137" t="e">
        <f>VLOOKUP(B249,'[1]seznam'!$B$3:$M$145,5,1)</f>
        <v>#N/A</v>
      </c>
      <c r="E249" s="78"/>
      <c r="F249" s="137" t="e">
        <f>VLOOKUP(B249,'[1]seznam'!$B$3:$M$145,7,1)</f>
        <v>#N/A</v>
      </c>
      <c r="G249" s="137" t="e">
        <f>VLOOKUP(B249,'[1]seznam'!$B$3:$M$145,9,1)</f>
        <v>#N/A</v>
      </c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20"/>
      <c r="V249" s="91"/>
      <c r="W249" s="40">
        <f>IF(B249="","",100-(SUM(H249:T249)))</f>
      </c>
      <c r="X249" s="67">
        <f>IF(B249="","",SUM(W249:W251))</f>
      </c>
    </row>
    <row r="250" spans="1:24" ht="12.75" customHeight="1" hidden="1">
      <c r="A250" s="75">
        <f>IF(B249="","",A249)</f>
      </c>
      <c r="B250" s="85"/>
      <c r="C250" s="138"/>
      <c r="D250" s="139"/>
      <c r="E250" s="79"/>
      <c r="F250" s="80"/>
      <c r="G250" s="145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21"/>
      <c r="V250" s="92"/>
      <c r="W250" s="44">
        <f>IF(B249="","",100-(SUM(H250:T250)))</f>
      </c>
      <c r="X250" s="172"/>
    </row>
    <row r="251" spans="1:24" ht="12.75" customHeight="1" hidden="1" thickBot="1">
      <c r="A251" s="75">
        <f>IF(B249="","","x")</f>
      </c>
      <c r="B251" s="81"/>
      <c r="C251" s="81"/>
      <c r="D251" s="81"/>
      <c r="E251" s="82"/>
      <c r="F251" s="83"/>
      <c r="G251" s="146" t="e">
        <f>VLOOKUP(B249,'[1]seznam'!$B$3:$M$145,8,1)</f>
        <v>#N/A</v>
      </c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1"/>
      <c r="U251" s="22"/>
      <c r="V251" s="93"/>
      <c r="W251" s="69">
        <f>IF(B249="","",100-(SUM(H251:T251)))</f>
      </c>
      <c r="X251" s="173"/>
    </row>
    <row r="252" spans="1:24" ht="12.75">
      <c r="A252" s="30" t="s">
        <v>5</v>
      </c>
      <c r="B252" s="86"/>
      <c r="C252" s="41"/>
      <c r="D252" s="41"/>
      <c r="E252" s="23"/>
      <c r="F252" s="24" t="s">
        <v>18</v>
      </c>
      <c r="G252" s="25"/>
      <c r="H252" s="26" t="s">
        <v>19</v>
      </c>
      <c r="I252" s="27"/>
      <c r="J252" s="27"/>
      <c r="K252" s="27"/>
      <c r="L252" s="27"/>
      <c r="M252" s="27"/>
      <c r="N252" s="28"/>
      <c r="O252" s="24" t="s">
        <v>20</v>
      </c>
      <c r="P252" s="27"/>
      <c r="Q252" s="27"/>
      <c r="R252" s="27"/>
      <c r="S252" s="27"/>
      <c r="T252" s="27"/>
      <c r="U252" s="25"/>
      <c r="V252" s="26" t="s">
        <v>21</v>
      </c>
      <c r="W252" s="27"/>
      <c r="X252" s="28"/>
    </row>
    <row r="253" spans="1:24" ht="12.75" customHeight="1">
      <c r="A253" s="31" t="s">
        <v>3</v>
      </c>
      <c r="B253" s="87"/>
      <c r="C253" s="42"/>
      <c r="D253" s="42"/>
      <c r="E253" s="29"/>
      <c r="F253" s="88"/>
      <c r="G253" s="88"/>
      <c r="H253" s="89"/>
      <c r="I253" s="88"/>
      <c r="J253" s="88"/>
      <c r="K253" s="88"/>
      <c r="L253" s="88"/>
      <c r="M253" s="88"/>
      <c r="N253" s="90"/>
      <c r="O253" s="88"/>
      <c r="P253" s="88"/>
      <c r="Q253" s="88"/>
      <c r="R253" s="88"/>
      <c r="S253" s="88"/>
      <c r="T253" s="88"/>
      <c r="U253" s="88"/>
      <c r="V253" s="89"/>
      <c r="W253" s="88"/>
      <c r="X253" s="90"/>
    </row>
    <row r="254" spans="1:24" ht="3.75" customHeight="1" thickBot="1">
      <c r="A254" s="32" t="s">
        <v>22</v>
      </c>
      <c r="B254" s="33"/>
      <c r="C254" s="43"/>
      <c r="D254" s="43"/>
      <c r="E254" s="34"/>
      <c r="F254" s="35"/>
      <c r="G254" s="35"/>
      <c r="H254" s="36"/>
      <c r="I254" s="35"/>
      <c r="J254" s="35"/>
      <c r="K254" s="35"/>
      <c r="L254" s="35"/>
      <c r="M254" s="35"/>
      <c r="N254" s="37"/>
      <c r="O254" s="35"/>
      <c r="P254" s="35"/>
      <c r="Q254" s="35"/>
      <c r="R254" s="35"/>
      <c r="S254" s="35"/>
      <c r="T254" s="35"/>
      <c r="U254" s="35"/>
      <c r="V254" s="36"/>
      <c r="W254" s="35"/>
      <c r="X254" s="37"/>
    </row>
  </sheetData>
  <sheetProtection selectLockedCells="1"/>
  <mergeCells count="91">
    <mergeCell ref="X40:X41"/>
    <mergeCell ref="X43:X44"/>
    <mergeCell ref="X58:X59"/>
    <mergeCell ref="X61:X62"/>
    <mergeCell ref="X76:X77"/>
    <mergeCell ref="X79:X80"/>
    <mergeCell ref="X73:X74"/>
    <mergeCell ref="X70:X71"/>
    <mergeCell ref="C3:P3"/>
    <mergeCell ref="V3:X3"/>
    <mergeCell ref="C5:F7"/>
    <mergeCell ref="H5:P5"/>
    <mergeCell ref="X67:X68"/>
    <mergeCell ref="X34:X35"/>
    <mergeCell ref="X22:X23"/>
    <mergeCell ref="X37:X38"/>
    <mergeCell ref="X52:X53"/>
    <mergeCell ref="X46:X47"/>
    <mergeCell ref="X64:X65"/>
    <mergeCell ref="A1:X1"/>
    <mergeCell ref="X49:X50"/>
    <mergeCell ref="X25:X26"/>
    <mergeCell ref="X28:X29"/>
    <mergeCell ref="X31:X32"/>
    <mergeCell ref="X85:X86"/>
    <mergeCell ref="X88:X89"/>
    <mergeCell ref="X91:X92"/>
    <mergeCell ref="X94:X95"/>
    <mergeCell ref="X82:X83"/>
    <mergeCell ref="X10:X11"/>
    <mergeCell ref="X13:X14"/>
    <mergeCell ref="X16:X17"/>
    <mergeCell ref="X19:X20"/>
    <mergeCell ref="X55:X56"/>
    <mergeCell ref="X109:X110"/>
    <mergeCell ref="X112:X113"/>
    <mergeCell ref="X115:X116"/>
    <mergeCell ref="X118:X119"/>
    <mergeCell ref="X97:X98"/>
    <mergeCell ref="X100:X101"/>
    <mergeCell ref="X103:X104"/>
    <mergeCell ref="X106:X107"/>
    <mergeCell ref="X133:X134"/>
    <mergeCell ref="X136:X137"/>
    <mergeCell ref="X139:X140"/>
    <mergeCell ref="X142:X143"/>
    <mergeCell ref="X121:X122"/>
    <mergeCell ref="X124:X125"/>
    <mergeCell ref="X127:X128"/>
    <mergeCell ref="X130:X131"/>
    <mergeCell ref="X157:X158"/>
    <mergeCell ref="X160:X161"/>
    <mergeCell ref="X163:X164"/>
    <mergeCell ref="X166:X167"/>
    <mergeCell ref="X145:X146"/>
    <mergeCell ref="X148:X149"/>
    <mergeCell ref="X151:X152"/>
    <mergeCell ref="X154:X155"/>
    <mergeCell ref="X181:X182"/>
    <mergeCell ref="X184:X185"/>
    <mergeCell ref="X187:X188"/>
    <mergeCell ref="X190:X191"/>
    <mergeCell ref="X169:X170"/>
    <mergeCell ref="X172:X173"/>
    <mergeCell ref="X175:X176"/>
    <mergeCell ref="X178:X179"/>
    <mergeCell ref="X205:X206"/>
    <mergeCell ref="X208:X209"/>
    <mergeCell ref="X211:X212"/>
    <mergeCell ref="X214:X215"/>
    <mergeCell ref="X193:X194"/>
    <mergeCell ref="X196:X197"/>
    <mergeCell ref="X199:X200"/>
    <mergeCell ref="X202:X203"/>
    <mergeCell ref="X244:X245"/>
    <mergeCell ref="X247:X248"/>
    <mergeCell ref="X250:X251"/>
    <mergeCell ref="X229:X230"/>
    <mergeCell ref="X232:X233"/>
    <mergeCell ref="X235:X236"/>
    <mergeCell ref="X238:X239"/>
    <mergeCell ref="H6:P6"/>
    <mergeCell ref="H7:P7"/>
    <mergeCell ref="V5:X5"/>
    <mergeCell ref="V6:X6"/>
    <mergeCell ref="V7:X7"/>
    <mergeCell ref="X241:X242"/>
    <mergeCell ref="X217:X218"/>
    <mergeCell ref="X220:X221"/>
    <mergeCell ref="X223:X224"/>
    <mergeCell ref="X226:X227"/>
  </mergeCells>
  <printOptions horizontalCentered="1" verticalCentered="1"/>
  <pageMargins left="0" right="0" top="0.3937007874015748" bottom="0.1968503937007874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G29" sqref="G29"/>
    </sheetView>
  </sheetViews>
  <sheetFormatPr defaultColWidth="9.00390625" defaultRowHeight="12.75"/>
  <cols>
    <col min="2" max="2" width="14.25390625" style="0" customWidth="1"/>
    <col min="3" max="3" width="11.25390625" style="0" customWidth="1"/>
    <col min="4" max="4" width="14.375" style="0" customWidth="1"/>
    <col min="5" max="5" width="3.125" style="0" customWidth="1"/>
    <col min="6" max="6" width="14.875" style="0" bestFit="1" customWidth="1"/>
    <col min="7" max="7" width="9.375" style="0" bestFit="1" customWidth="1"/>
    <col min="8" max="8" width="10.125" style="0" bestFit="1" customWidth="1"/>
    <col min="9" max="9" width="10.875" style="0" bestFit="1" customWidth="1"/>
    <col min="10" max="10" width="9.75390625" style="0" bestFit="1" customWidth="1"/>
  </cols>
  <sheetData>
    <row r="1" spans="2:24" ht="23.25">
      <c r="B1" s="125" t="s">
        <v>43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2.75">
      <c r="A2" s="109" t="s">
        <v>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6"/>
      <c r="X2" s="111"/>
    </row>
    <row r="3" spans="1:24" ht="15.75">
      <c r="A3" s="112" t="s">
        <v>1</v>
      </c>
      <c r="B3" s="110"/>
      <c r="C3" s="113" t="s">
        <v>29</v>
      </c>
      <c r="D3" s="110"/>
      <c r="E3" s="114"/>
      <c r="F3" s="115"/>
      <c r="G3" s="55"/>
      <c r="H3" s="116" t="s">
        <v>2</v>
      </c>
      <c r="I3" s="117"/>
      <c r="J3" s="126"/>
      <c r="K3" s="117"/>
      <c r="L3" s="117"/>
      <c r="M3" s="117"/>
      <c r="N3" s="117"/>
      <c r="O3" s="55"/>
      <c r="P3" s="55"/>
      <c r="Q3" s="114"/>
      <c r="R3" s="55"/>
      <c r="S3" s="117"/>
      <c r="T3" s="55"/>
      <c r="U3" s="117"/>
      <c r="V3" s="118"/>
      <c r="W3" s="119"/>
      <c r="X3" s="120"/>
    </row>
    <row r="4" spans="1:24" ht="12.75">
      <c r="A4" s="109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4"/>
      <c r="R4" s="110"/>
      <c r="S4" s="110"/>
      <c r="T4" s="110"/>
      <c r="U4" s="110"/>
      <c r="V4" s="110"/>
      <c r="W4" s="6"/>
      <c r="X4" s="111"/>
    </row>
    <row r="5" spans="1:24" ht="15.75">
      <c r="A5" s="112" t="s">
        <v>24</v>
      </c>
      <c r="B5" s="195" t="s">
        <v>35</v>
      </c>
      <c r="C5" s="196"/>
      <c r="D5" s="121" t="s">
        <v>3</v>
      </c>
      <c r="E5" s="198">
        <v>40790</v>
      </c>
      <c r="F5" s="199"/>
      <c r="G5" s="199"/>
      <c r="H5" s="121" t="s">
        <v>4</v>
      </c>
      <c r="I5" s="76" t="s">
        <v>31</v>
      </c>
      <c r="J5" s="62"/>
      <c r="K5" s="62"/>
      <c r="L5" s="62"/>
      <c r="M5" s="55"/>
      <c r="N5" s="55"/>
      <c r="O5" s="55"/>
      <c r="P5" s="55"/>
      <c r="Q5" s="114"/>
      <c r="R5" s="62"/>
      <c r="S5" s="61"/>
      <c r="T5" s="62"/>
      <c r="U5" s="62"/>
      <c r="V5" s="114"/>
      <c r="W5" s="62"/>
      <c r="X5" s="62"/>
    </row>
    <row r="6" spans="1:24" ht="15">
      <c r="A6" s="109" t="s">
        <v>38</v>
      </c>
      <c r="B6" s="196"/>
      <c r="C6" s="196"/>
      <c r="D6" s="121" t="s">
        <v>5</v>
      </c>
      <c r="E6" s="198" t="s">
        <v>25</v>
      </c>
      <c r="F6" s="199"/>
      <c r="G6" s="199"/>
      <c r="H6" s="121" t="s">
        <v>6</v>
      </c>
      <c r="I6" s="76"/>
      <c r="J6" s="62"/>
      <c r="K6" s="62"/>
      <c r="L6" s="62"/>
      <c r="M6" s="55"/>
      <c r="N6" s="55"/>
      <c r="O6" s="55"/>
      <c r="P6" s="55"/>
      <c r="Q6" s="114"/>
      <c r="R6" s="62"/>
      <c r="S6" s="61"/>
      <c r="T6" s="62"/>
      <c r="U6" s="62"/>
      <c r="V6" s="114"/>
      <c r="W6" s="62"/>
      <c r="X6" s="62"/>
    </row>
    <row r="7" spans="1:24" ht="15.75" thickBot="1">
      <c r="A7" s="122" t="s">
        <v>38</v>
      </c>
      <c r="B7" s="197"/>
      <c r="C7" s="197"/>
      <c r="D7" s="123" t="s">
        <v>7</v>
      </c>
      <c r="E7" s="198" t="s">
        <v>93</v>
      </c>
      <c r="F7" s="199"/>
      <c r="G7" s="199"/>
      <c r="H7" s="123" t="s">
        <v>0</v>
      </c>
      <c r="I7" s="77" t="s">
        <v>30</v>
      </c>
      <c r="J7" s="64"/>
      <c r="K7" s="62"/>
      <c r="L7" s="62"/>
      <c r="M7" s="55"/>
      <c r="N7" s="55"/>
      <c r="O7" s="55"/>
      <c r="P7" s="55"/>
      <c r="Q7" s="114"/>
      <c r="R7" s="62"/>
      <c r="S7" s="55"/>
      <c r="T7" s="55"/>
      <c r="U7" s="124"/>
      <c r="V7" s="114"/>
      <c r="W7" s="110"/>
      <c r="X7" s="110"/>
    </row>
    <row r="8" spans="1:10" ht="28.5" customHeight="1" thickBot="1">
      <c r="A8" s="105" t="s">
        <v>8</v>
      </c>
      <c r="B8" s="106" t="s">
        <v>26</v>
      </c>
      <c r="C8" s="106" t="s">
        <v>23</v>
      </c>
      <c r="D8" s="106" t="s">
        <v>32</v>
      </c>
      <c r="E8" s="134"/>
      <c r="F8" s="135" t="s">
        <v>39</v>
      </c>
      <c r="G8" s="106" t="s">
        <v>40</v>
      </c>
      <c r="H8" s="106" t="s">
        <v>41</v>
      </c>
      <c r="I8" s="106" t="s">
        <v>42</v>
      </c>
      <c r="J8" s="107" t="s">
        <v>9</v>
      </c>
    </row>
    <row r="9" spans="1:10" ht="18">
      <c r="A9" s="147">
        <f>'F4A'!X61</f>
        <v>1</v>
      </c>
      <c r="B9" s="130" t="s">
        <v>78</v>
      </c>
      <c r="C9" s="130" t="s">
        <v>95</v>
      </c>
      <c r="D9" s="130" t="s">
        <v>96</v>
      </c>
      <c r="E9" s="130"/>
      <c r="F9" s="130" t="s">
        <v>97</v>
      </c>
      <c r="G9" s="131">
        <v>84</v>
      </c>
      <c r="H9" s="131">
        <v>0</v>
      </c>
      <c r="I9" s="131">
        <v>0</v>
      </c>
      <c r="J9" s="148">
        <v>84</v>
      </c>
    </row>
    <row r="10" spans="1:10" ht="18">
      <c r="A10" s="149">
        <f>'F4A'!X19</f>
        <v>2</v>
      </c>
      <c r="B10" s="128" t="s">
        <v>53</v>
      </c>
      <c r="C10" s="128" t="s">
        <v>98</v>
      </c>
      <c r="D10" s="128" t="s">
        <v>99</v>
      </c>
      <c r="E10" s="128"/>
      <c r="F10" s="128" t="s">
        <v>100</v>
      </c>
      <c r="G10" s="129">
        <v>77</v>
      </c>
      <c r="H10" s="129">
        <v>0</v>
      </c>
      <c r="I10" s="129">
        <v>0</v>
      </c>
      <c r="J10" s="150">
        <v>77</v>
      </c>
    </row>
    <row r="11" spans="1:10" ht="18">
      <c r="A11" s="149">
        <f>'F4A'!X28</f>
        <v>2</v>
      </c>
      <c r="B11" s="128" t="s">
        <v>59</v>
      </c>
      <c r="C11" s="128" t="s">
        <v>101</v>
      </c>
      <c r="D11" s="128" t="s">
        <v>102</v>
      </c>
      <c r="E11" s="128"/>
      <c r="F11" s="128" t="s">
        <v>103</v>
      </c>
      <c r="G11" s="129">
        <v>77</v>
      </c>
      <c r="H11" s="129">
        <v>0</v>
      </c>
      <c r="I11" s="129">
        <v>0</v>
      </c>
      <c r="J11" s="150">
        <v>77</v>
      </c>
    </row>
    <row r="12" spans="1:10" ht="18">
      <c r="A12" s="149">
        <f>'F4A'!X52</f>
        <v>4</v>
      </c>
      <c r="B12" s="103" t="s">
        <v>72</v>
      </c>
      <c r="C12" s="103" t="s">
        <v>104</v>
      </c>
      <c r="D12" s="103" t="s">
        <v>105</v>
      </c>
      <c r="E12" s="103"/>
      <c r="F12" s="103" t="s">
        <v>106</v>
      </c>
      <c r="G12" s="104">
        <v>76</v>
      </c>
      <c r="H12" s="104">
        <v>0</v>
      </c>
      <c r="I12" s="104">
        <v>0</v>
      </c>
      <c r="J12" s="127">
        <v>76</v>
      </c>
    </row>
    <row r="13" spans="1:10" ht="18">
      <c r="A13" s="149">
        <f>'F4A'!X40</f>
        <v>5</v>
      </c>
      <c r="B13" s="103" t="s">
        <v>57</v>
      </c>
      <c r="C13" s="103" t="s">
        <v>107</v>
      </c>
      <c r="D13" s="103" t="s">
        <v>102</v>
      </c>
      <c r="E13" s="103"/>
      <c r="F13" s="103" t="s">
        <v>108</v>
      </c>
      <c r="G13" s="104">
        <v>69</v>
      </c>
      <c r="H13" s="104">
        <v>0</v>
      </c>
      <c r="I13" s="104">
        <v>0</v>
      </c>
      <c r="J13" s="127">
        <v>69</v>
      </c>
    </row>
    <row r="14" spans="1:10" ht="18">
      <c r="A14" s="149">
        <f>'F4A'!X73</f>
        <v>6</v>
      </c>
      <c r="B14" s="103" t="s">
        <v>77</v>
      </c>
      <c r="C14" s="103" t="s">
        <v>95</v>
      </c>
      <c r="D14" s="103" t="s">
        <v>96</v>
      </c>
      <c r="E14" s="103"/>
      <c r="F14" s="103" t="s">
        <v>109</v>
      </c>
      <c r="G14" s="104">
        <v>66</v>
      </c>
      <c r="H14" s="104">
        <v>0</v>
      </c>
      <c r="I14" s="104">
        <v>0</v>
      </c>
      <c r="J14" s="127">
        <v>66</v>
      </c>
    </row>
    <row r="15" spans="1:10" ht="18">
      <c r="A15" s="149">
        <f>'F4A'!X13</f>
        <v>6</v>
      </c>
      <c r="B15" s="103" t="s">
        <v>49</v>
      </c>
      <c r="C15" s="103" t="s">
        <v>110</v>
      </c>
      <c r="D15" s="103" t="s">
        <v>96</v>
      </c>
      <c r="E15" s="103"/>
      <c r="F15" s="103" t="s">
        <v>111</v>
      </c>
      <c r="G15" s="104">
        <v>66</v>
      </c>
      <c r="H15" s="104">
        <v>0</v>
      </c>
      <c r="I15" s="104">
        <v>0</v>
      </c>
      <c r="J15" s="127">
        <v>66</v>
      </c>
    </row>
    <row r="16" spans="1:10" ht="18">
      <c r="A16" s="149">
        <f>'F4A'!X34</f>
        <v>8</v>
      </c>
      <c r="B16" s="103" t="s">
        <v>64</v>
      </c>
      <c r="C16" s="103" t="s">
        <v>112</v>
      </c>
      <c r="D16" s="103" t="s">
        <v>113</v>
      </c>
      <c r="E16" s="103"/>
      <c r="F16" s="103" t="s">
        <v>114</v>
      </c>
      <c r="G16" s="104">
        <v>64</v>
      </c>
      <c r="H16" s="104">
        <v>0</v>
      </c>
      <c r="I16" s="104">
        <v>0</v>
      </c>
      <c r="J16" s="127">
        <v>64</v>
      </c>
    </row>
    <row r="17" spans="1:10" ht="18">
      <c r="A17" s="149">
        <f>'F4A'!X85</f>
        <v>9</v>
      </c>
      <c r="B17" s="103" t="s">
        <v>90</v>
      </c>
      <c r="C17" s="103" t="s">
        <v>115</v>
      </c>
      <c r="D17" s="103" t="s">
        <v>116</v>
      </c>
      <c r="E17" s="103"/>
      <c r="F17" s="103" t="s">
        <v>117</v>
      </c>
      <c r="G17" s="104">
        <v>63</v>
      </c>
      <c r="H17" s="104">
        <v>0</v>
      </c>
      <c r="I17" s="104">
        <v>0</v>
      </c>
      <c r="J17" s="127">
        <v>63</v>
      </c>
    </row>
    <row r="18" spans="1:10" ht="18">
      <c r="A18" s="149">
        <f>'F4A'!X46</f>
        <v>10</v>
      </c>
      <c r="B18" s="103" t="s">
        <v>66</v>
      </c>
      <c r="C18" s="103" t="s">
        <v>110</v>
      </c>
      <c r="D18" s="103" t="s">
        <v>105</v>
      </c>
      <c r="E18" s="103"/>
      <c r="F18" s="103" t="s">
        <v>118</v>
      </c>
      <c r="G18" s="104">
        <v>59</v>
      </c>
      <c r="H18" s="104">
        <v>0</v>
      </c>
      <c r="I18" s="104">
        <v>0</v>
      </c>
      <c r="J18" s="127">
        <v>59</v>
      </c>
    </row>
    <row r="19" spans="1:10" ht="18">
      <c r="A19" s="149">
        <f>'F4A'!X55</f>
        <v>10</v>
      </c>
      <c r="B19" s="103" t="s">
        <v>74</v>
      </c>
      <c r="C19" s="103" t="s">
        <v>119</v>
      </c>
      <c r="D19" s="103" t="s">
        <v>102</v>
      </c>
      <c r="E19" s="103"/>
      <c r="F19" s="103" t="s">
        <v>120</v>
      </c>
      <c r="G19" s="104">
        <v>59</v>
      </c>
      <c r="H19" s="104">
        <v>0</v>
      </c>
      <c r="I19" s="104">
        <v>0</v>
      </c>
      <c r="J19" s="127">
        <v>59</v>
      </c>
    </row>
    <row r="20" spans="1:10" ht="18">
      <c r="A20" s="149">
        <f>'F4A'!X64</f>
        <v>12</v>
      </c>
      <c r="B20" s="103" t="s">
        <v>80</v>
      </c>
      <c r="C20" s="103" t="s">
        <v>121</v>
      </c>
      <c r="D20" s="103" t="s">
        <v>102</v>
      </c>
      <c r="E20" s="103"/>
      <c r="F20" s="103" t="s">
        <v>122</v>
      </c>
      <c r="G20" s="104">
        <v>58</v>
      </c>
      <c r="H20" s="104">
        <v>0</v>
      </c>
      <c r="I20" s="104">
        <v>0</v>
      </c>
      <c r="J20" s="127">
        <v>58</v>
      </c>
    </row>
    <row r="21" spans="1:10" ht="18">
      <c r="A21" s="149">
        <f>'F4A'!X25</f>
        <v>13</v>
      </c>
      <c r="B21" s="103" t="s">
        <v>58</v>
      </c>
      <c r="C21" s="103" t="s">
        <v>123</v>
      </c>
      <c r="D21" s="103" t="s">
        <v>102</v>
      </c>
      <c r="E21" s="103"/>
      <c r="F21" s="103" t="s">
        <v>103</v>
      </c>
      <c r="G21" s="104">
        <v>53</v>
      </c>
      <c r="H21" s="104">
        <v>0</v>
      </c>
      <c r="I21" s="104">
        <v>0</v>
      </c>
      <c r="J21" s="127">
        <v>53</v>
      </c>
    </row>
    <row r="22" spans="1:10" ht="18">
      <c r="A22" s="149">
        <f>'F4A'!X16</f>
        <v>14</v>
      </c>
      <c r="B22" s="103" t="s">
        <v>51</v>
      </c>
      <c r="C22" s="103" t="s">
        <v>110</v>
      </c>
      <c r="D22" s="103" t="s">
        <v>96</v>
      </c>
      <c r="E22" s="103"/>
      <c r="F22" s="103" t="s">
        <v>124</v>
      </c>
      <c r="G22" s="104">
        <v>51</v>
      </c>
      <c r="H22" s="104">
        <v>0</v>
      </c>
      <c r="I22" s="104">
        <v>0</v>
      </c>
      <c r="J22" s="127">
        <v>51</v>
      </c>
    </row>
    <row r="23" spans="1:10" ht="18">
      <c r="A23" s="149">
        <f>'F4A'!X31</f>
        <v>15</v>
      </c>
      <c r="B23" s="103" t="s">
        <v>61</v>
      </c>
      <c r="C23" s="103" t="s">
        <v>125</v>
      </c>
      <c r="D23" s="103" t="s">
        <v>126</v>
      </c>
      <c r="E23" s="103"/>
      <c r="F23" s="103" t="s">
        <v>127</v>
      </c>
      <c r="G23" s="104">
        <v>50</v>
      </c>
      <c r="H23" s="104">
        <v>0</v>
      </c>
      <c r="I23" s="104">
        <v>0</v>
      </c>
      <c r="J23" s="127">
        <v>50</v>
      </c>
    </row>
    <row r="24" spans="1:10" ht="18">
      <c r="A24" s="149">
        <f>'F4A'!X79</f>
        <v>16</v>
      </c>
      <c r="B24" s="103" t="s">
        <v>80</v>
      </c>
      <c r="C24" s="103" t="s">
        <v>121</v>
      </c>
      <c r="D24" s="103" t="s">
        <v>102</v>
      </c>
      <c r="E24" s="103"/>
      <c r="F24" s="103" t="s">
        <v>122</v>
      </c>
      <c r="G24" s="104">
        <v>48</v>
      </c>
      <c r="H24" s="104">
        <v>0</v>
      </c>
      <c r="I24" s="104">
        <v>0</v>
      </c>
      <c r="J24" s="127">
        <v>48</v>
      </c>
    </row>
    <row r="25" spans="1:10" ht="18">
      <c r="A25" s="149">
        <f>'F4A'!X67</f>
        <v>17</v>
      </c>
      <c r="B25" s="103" t="s">
        <v>82</v>
      </c>
      <c r="C25" s="103" t="s">
        <v>110</v>
      </c>
      <c r="D25" s="103" t="s">
        <v>102</v>
      </c>
      <c r="E25" s="103"/>
      <c r="F25" s="103" t="s">
        <v>128</v>
      </c>
      <c r="G25" s="104">
        <v>45</v>
      </c>
      <c r="H25" s="104">
        <v>0</v>
      </c>
      <c r="I25" s="104">
        <v>0</v>
      </c>
      <c r="J25" s="127">
        <v>45</v>
      </c>
    </row>
    <row r="26" spans="1:10" ht="18">
      <c r="A26" s="149">
        <f>'F4A'!X58</f>
        <v>17</v>
      </c>
      <c r="B26" s="103" t="s">
        <v>76</v>
      </c>
      <c r="C26" s="103" t="s">
        <v>125</v>
      </c>
      <c r="D26" s="103" t="s">
        <v>96</v>
      </c>
      <c r="E26" s="103"/>
      <c r="F26" s="103" t="s">
        <v>97</v>
      </c>
      <c r="G26" s="104">
        <v>45</v>
      </c>
      <c r="H26" s="104">
        <v>0</v>
      </c>
      <c r="I26" s="104">
        <v>0</v>
      </c>
      <c r="J26" s="127">
        <v>45</v>
      </c>
    </row>
    <row r="27" spans="1:10" ht="18">
      <c r="A27" s="149">
        <f>'F4A'!X37</f>
        <v>19</v>
      </c>
      <c r="B27" s="103" t="s">
        <v>49</v>
      </c>
      <c r="C27" s="103" t="s">
        <v>110</v>
      </c>
      <c r="D27" s="103" t="s">
        <v>96</v>
      </c>
      <c r="E27" s="103"/>
      <c r="F27" s="103" t="s">
        <v>111</v>
      </c>
      <c r="G27" s="104">
        <v>42</v>
      </c>
      <c r="H27" s="104">
        <v>0</v>
      </c>
      <c r="I27" s="104">
        <v>0</v>
      </c>
      <c r="J27" s="127">
        <v>42</v>
      </c>
    </row>
    <row r="28" spans="1:10" ht="18">
      <c r="A28" s="149">
        <f>'F4A'!X82</f>
        <v>20</v>
      </c>
      <c r="B28" s="103" t="s">
        <v>88</v>
      </c>
      <c r="C28" s="103" t="s">
        <v>129</v>
      </c>
      <c r="D28" s="103" t="s">
        <v>130</v>
      </c>
      <c r="E28" s="103"/>
      <c r="F28" s="103" t="s">
        <v>146</v>
      </c>
      <c r="G28" s="104">
        <v>33</v>
      </c>
      <c r="H28" s="104">
        <v>0</v>
      </c>
      <c r="I28" s="104">
        <v>0</v>
      </c>
      <c r="J28" s="127">
        <v>33</v>
      </c>
    </row>
    <row r="29" spans="1:10" ht="18">
      <c r="A29" s="149">
        <f>'F4A'!X43</f>
        <v>20</v>
      </c>
      <c r="B29" s="103" t="s">
        <v>68</v>
      </c>
      <c r="C29" s="103" t="s">
        <v>119</v>
      </c>
      <c r="D29" s="103" t="s">
        <v>105</v>
      </c>
      <c r="E29" s="103"/>
      <c r="F29" s="103" t="s">
        <v>131</v>
      </c>
      <c r="G29" s="104">
        <v>33</v>
      </c>
      <c r="H29" s="104">
        <v>0</v>
      </c>
      <c r="I29" s="104">
        <v>0</v>
      </c>
      <c r="J29" s="127">
        <v>33</v>
      </c>
    </row>
    <row r="30" spans="1:10" ht="18">
      <c r="A30" s="149">
        <f>'F4A'!X49</f>
        <v>22</v>
      </c>
      <c r="B30" s="103" t="s">
        <v>70</v>
      </c>
      <c r="C30" s="103" t="s">
        <v>132</v>
      </c>
      <c r="D30" s="103" t="s">
        <v>105</v>
      </c>
      <c r="E30" s="103"/>
      <c r="F30" s="103" t="s">
        <v>124</v>
      </c>
      <c r="G30" s="104">
        <v>20</v>
      </c>
      <c r="H30" s="104">
        <v>0</v>
      </c>
      <c r="I30" s="104">
        <v>0</v>
      </c>
      <c r="J30" s="127">
        <v>20</v>
      </c>
    </row>
    <row r="31" spans="1:10" ht="18">
      <c r="A31" s="149">
        <f>'F4A'!X70</f>
        <v>23</v>
      </c>
      <c r="B31" s="103" t="s">
        <v>83</v>
      </c>
      <c r="C31" s="103" t="s">
        <v>133</v>
      </c>
      <c r="D31" s="103" t="s">
        <v>134</v>
      </c>
      <c r="E31" s="103"/>
      <c r="F31" s="103" t="s">
        <v>135</v>
      </c>
      <c r="G31" s="104">
        <v>18</v>
      </c>
      <c r="H31" s="104">
        <v>0</v>
      </c>
      <c r="I31" s="104">
        <v>0</v>
      </c>
      <c r="J31" s="127">
        <v>18</v>
      </c>
    </row>
    <row r="32" spans="1:10" ht="18">
      <c r="A32" s="149">
        <f>'F4A'!X76</f>
        <v>24</v>
      </c>
      <c r="B32" s="103" t="s">
        <v>86</v>
      </c>
      <c r="C32" s="103" t="s">
        <v>121</v>
      </c>
      <c r="D32" s="103" t="s">
        <v>113</v>
      </c>
      <c r="E32" s="103"/>
      <c r="F32" s="103" t="s">
        <v>136</v>
      </c>
      <c r="G32" s="104">
        <v>12</v>
      </c>
      <c r="H32" s="104">
        <v>0</v>
      </c>
      <c r="I32" s="104">
        <v>0</v>
      </c>
      <c r="J32" s="127">
        <v>12</v>
      </c>
    </row>
    <row r="33" spans="1:10" ht="18">
      <c r="A33" s="149">
        <f>'F4A'!X22</f>
        <v>25</v>
      </c>
      <c r="B33" s="103" t="s">
        <v>55</v>
      </c>
      <c r="C33" s="103" t="s">
        <v>137</v>
      </c>
      <c r="D33" s="103" t="s">
        <v>113</v>
      </c>
      <c r="E33" s="103"/>
      <c r="F33" s="103" t="s">
        <v>138</v>
      </c>
      <c r="G33" s="104">
        <v>6</v>
      </c>
      <c r="H33" s="104">
        <v>0</v>
      </c>
      <c r="I33" s="104">
        <v>0</v>
      </c>
      <c r="J33" s="127">
        <v>6</v>
      </c>
    </row>
    <row r="34" spans="1:10" ht="18" hidden="1">
      <c r="A34" s="149" t="e">
        <f>'F4A'!X88</f>
        <v>#VALUE!</v>
      </c>
      <c r="B34" s="103">
        <f>'F4A'!B87</f>
        <v>0</v>
      </c>
      <c r="C34" s="103" t="e">
        <f>'F4A'!C87</f>
        <v>#N/A</v>
      </c>
      <c r="D34" s="103" t="e">
        <f>'F4A'!D87</f>
        <v>#N/A</v>
      </c>
      <c r="E34" s="103"/>
      <c r="F34" s="103" t="e">
        <f>'F4A'!F87</f>
        <v>#N/A</v>
      </c>
      <c r="G34" s="104">
        <f>'F4A'!$W87</f>
      </c>
      <c r="H34" s="104">
        <f>'F4A'!$W88</f>
      </c>
      <c r="I34" s="104">
        <f>'F4A'!$W89</f>
      </c>
      <c r="J34" s="127">
        <f>'F4A'!X87</f>
      </c>
    </row>
    <row r="35" spans="1:10" ht="18" hidden="1">
      <c r="A35" s="149" t="e">
        <f>'F4A'!X91</f>
        <v>#VALUE!</v>
      </c>
      <c r="B35" s="103">
        <f>'F4A'!B90</f>
        <v>0</v>
      </c>
      <c r="C35" s="103" t="e">
        <f>'F4A'!C90</f>
        <v>#N/A</v>
      </c>
      <c r="D35" s="103" t="e">
        <f>'F4A'!D90</f>
        <v>#N/A</v>
      </c>
      <c r="E35" s="103"/>
      <c r="F35" s="103" t="e">
        <f>'F4A'!F90</f>
        <v>#N/A</v>
      </c>
      <c r="G35" s="104">
        <f>'F4A'!$W90</f>
      </c>
      <c r="H35" s="104">
        <f>'F4A'!$W91</f>
      </c>
      <c r="I35" s="104">
        <f>'F4A'!$W92</f>
      </c>
      <c r="J35" s="127">
        <f>'F4A'!X90</f>
      </c>
    </row>
    <row r="36" spans="1:10" ht="18.75" hidden="1" thickBot="1">
      <c r="A36" s="151" t="e">
        <f>'F4A'!X94</f>
        <v>#VALUE!</v>
      </c>
      <c r="B36" s="132">
        <f>'F4A'!B93</f>
        <v>0</v>
      </c>
      <c r="C36" s="132" t="e">
        <f>'F4A'!C93</f>
        <v>#N/A</v>
      </c>
      <c r="D36" s="132" t="e">
        <f>'F4A'!D93</f>
        <v>#N/A</v>
      </c>
      <c r="E36" s="132"/>
      <c r="F36" s="132" t="e">
        <f>'F4A'!F93</f>
        <v>#N/A</v>
      </c>
      <c r="G36" s="133">
        <f>'F4A'!$W93</f>
      </c>
      <c r="H36" s="133">
        <f>'F4A'!$W94</f>
      </c>
      <c r="I36" s="133">
        <f>'F4A'!$W95</f>
      </c>
      <c r="J36" s="152">
        <f>'F4A'!X93</f>
      </c>
    </row>
    <row r="37" ht="12.75" hidden="1"/>
    <row r="38" ht="12.75" hidden="1"/>
    <row r="39" ht="12.75" hidden="1"/>
    <row r="40" ht="12.75" hidden="1"/>
    <row r="41" ht="12.75" hidden="1"/>
    <row r="42" ht="12.75" hidden="1"/>
    <row r="43" ht="12.75">
      <c r="A43" t="s">
        <v>44</v>
      </c>
    </row>
    <row r="44" spans="2:6" ht="12.75">
      <c r="B44" t="s">
        <v>45</v>
      </c>
      <c r="D44" t="s">
        <v>91</v>
      </c>
      <c r="F44" t="s">
        <v>92</v>
      </c>
    </row>
  </sheetData>
  <sheetProtection/>
  <mergeCells count="4">
    <mergeCell ref="B5:C7"/>
    <mergeCell ref="E5:G5"/>
    <mergeCell ref="E6:G6"/>
    <mergeCell ref="E7:G7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KLoM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Skácel Martin</dc:creator>
  <cp:keywords/>
  <dc:description/>
  <cp:lastModifiedBy>Ladislav Douša</cp:lastModifiedBy>
  <cp:lastPrinted>2011-09-04T06:33:42Z</cp:lastPrinted>
  <dcterms:created xsi:type="dcterms:W3CDTF">2004-04-28T19:25:05Z</dcterms:created>
  <dcterms:modified xsi:type="dcterms:W3CDTF">2011-09-07T09:02:26Z</dcterms:modified>
  <cp:category/>
  <cp:version/>
  <cp:contentType/>
  <cp:contentStatus/>
</cp:coreProperties>
</file>