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Titl. list Lo19" sheetId="1" r:id="rId1"/>
    <sheet name="Výsledky Lo-19" sheetId="2" r:id="rId2"/>
    <sheet name="Regata NSS Lo-19" sheetId="3" r:id="rId3"/>
  </sheets>
  <definedNames>
    <definedName name="_xlnm.Print_Area" localSheetId="0">'Titl. list Lo19'!$A$1:$G$53</definedName>
  </definedNames>
  <calcPr fullCalcOnLoad="1"/>
</workbook>
</file>

<file path=xl/sharedStrings.xml><?xml version="1.0" encoding="utf-8"?>
<sst xmlns="http://schemas.openxmlformats.org/spreadsheetml/2006/main" count="957" uniqueCount="500">
  <si>
    <t>soutěžící</t>
  </si>
  <si>
    <t>sídlo klubu</t>
  </si>
  <si>
    <t>číslo</t>
  </si>
  <si>
    <t>název</t>
  </si>
  <si>
    <t>měřítko</t>
  </si>
  <si>
    <t>příjmení</t>
  </si>
  <si>
    <t>jméno</t>
  </si>
  <si>
    <t>(klub)</t>
  </si>
  <si>
    <t>licence</t>
  </si>
  <si>
    <t>modelu</t>
  </si>
  <si>
    <t>Stavba</t>
  </si>
  <si>
    <t>Jízda 1.</t>
  </si>
  <si>
    <t>Jízda 2.</t>
  </si>
  <si>
    <t>Jízda 3.</t>
  </si>
  <si>
    <t>Jízda prům.</t>
  </si>
  <si>
    <t>Celkem</t>
  </si>
  <si>
    <t>Tomáš</t>
  </si>
  <si>
    <t>1:33</t>
  </si>
  <si>
    <t xml:space="preserve">Nývlt </t>
  </si>
  <si>
    <t>Jaroslav</t>
  </si>
  <si>
    <t>KLoM Ledenice</t>
  </si>
  <si>
    <t>Ferjančič</t>
  </si>
  <si>
    <t>Michal</t>
  </si>
  <si>
    <t>145-016</t>
  </si>
  <si>
    <t>HYDROGRAF</t>
  </si>
  <si>
    <t>Křemenák</t>
  </si>
  <si>
    <t>Petr</t>
  </si>
  <si>
    <t>Kormorán 315 Most</t>
  </si>
  <si>
    <t>315-011</t>
  </si>
  <si>
    <t>Sršeň</t>
  </si>
  <si>
    <t>1:50</t>
  </si>
  <si>
    <t>John</t>
  </si>
  <si>
    <t>Radek</t>
  </si>
  <si>
    <t>145-025</t>
  </si>
  <si>
    <t>LEADER</t>
  </si>
  <si>
    <t>Miloslav</t>
  </si>
  <si>
    <t>KLoM r.č.135 Kroměříž</t>
  </si>
  <si>
    <t>Jedlička</t>
  </si>
  <si>
    <t>Stanislav</t>
  </si>
  <si>
    <t>Individuální člen</t>
  </si>
  <si>
    <t>Al Moktashef</t>
  </si>
  <si>
    <t>Brychta</t>
  </si>
  <si>
    <t>Roman</t>
  </si>
  <si>
    <t>MK Havířov</t>
  </si>
  <si>
    <t>266-002</t>
  </si>
  <si>
    <t>Brychtová</t>
  </si>
  <si>
    <t>Kateřina</t>
  </si>
  <si>
    <t>266-023</t>
  </si>
  <si>
    <t>KTS</t>
  </si>
  <si>
    <t>1:21.3</t>
  </si>
  <si>
    <t>KLoM Nautilus Proboštov</t>
  </si>
  <si>
    <t>1:25</t>
  </si>
  <si>
    <t>Jiří</t>
  </si>
  <si>
    <t>145-020</t>
  </si>
  <si>
    <t>Malínský</t>
  </si>
  <si>
    <t>Miroslav</t>
  </si>
  <si>
    <t>KLoM Brandýs nad Labem</t>
  </si>
  <si>
    <t>079-021</t>
  </si>
  <si>
    <t>SPS - M1</t>
  </si>
  <si>
    <t>1:20</t>
  </si>
  <si>
    <t>Sýkora sen.</t>
  </si>
  <si>
    <t>Jan</t>
  </si>
  <si>
    <t>Janoušková</t>
  </si>
  <si>
    <t>Blanka</t>
  </si>
  <si>
    <t>Kutr R-3</t>
  </si>
  <si>
    <t>1:30</t>
  </si>
  <si>
    <t>Horský</t>
  </si>
  <si>
    <t>Zdeněk</t>
  </si>
  <si>
    <t>079-001</t>
  </si>
  <si>
    <t>Nanuchka</t>
  </si>
  <si>
    <t>1:49</t>
  </si>
  <si>
    <t>Payer</t>
  </si>
  <si>
    <t>Viktor</t>
  </si>
  <si>
    <t>KLoM Admirál Jablonec n. N.</t>
  </si>
  <si>
    <t xml:space="preserve">Červíček </t>
  </si>
  <si>
    <t>028-002</t>
  </si>
  <si>
    <t>Abeille Flandre</t>
  </si>
  <si>
    <t>Sedlák</t>
  </si>
  <si>
    <t>Vojta</t>
  </si>
  <si>
    <t>266-025</t>
  </si>
  <si>
    <t>Bliskavična</t>
  </si>
  <si>
    <t>Martin</t>
  </si>
  <si>
    <t>131-010</t>
  </si>
  <si>
    <t>Farm</t>
  </si>
  <si>
    <t>1:40</t>
  </si>
  <si>
    <t>Josef</t>
  </si>
  <si>
    <t>145-027</t>
  </si>
  <si>
    <t>Vladyka</t>
  </si>
  <si>
    <t>Ondřej</t>
  </si>
  <si>
    <t>079-040</t>
  </si>
  <si>
    <t>F2-C</t>
  </si>
  <si>
    <t>USS Missouri</t>
  </si>
  <si>
    <t>1:100</t>
  </si>
  <si>
    <t>Filip</t>
  </si>
  <si>
    <t>Karel</t>
  </si>
  <si>
    <t>145-026</t>
  </si>
  <si>
    <t>KIISLA</t>
  </si>
  <si>
    <t>1:75</t>
  </si>
  <si>
    <t>079-028</t>
  </si>
  <si>
    <t>Nachi</t>
  </si>
  <si>
    <t xml:space="preserve">Cerha </t>
  </si>
  <si>
    <t>František</t>
  </si>
  <si>
    <t>079-005</t>
  </si>
  <si>
    <t>SCH 3</t>
  </si>
  <si>
    <t>Pilot 24</t>
  </si>
  <si>
    <t>Makovec</t>
  </si>
  <si>
    <t>Lukáš</t>
  </si>
  <si>
    <t>131-060</t>
  </si>
  <si>
    <t>Sally</t>
  </si>
  <si>
    <t>Hasičský člun</t>
  </si>
  <si>
    <t>Eduard</t>
  </si>
  <si>
    <t>131-059</t>
  </si>
  <si>
    <t>Pilot</t>
  </si>
  <si>
    <t>Hosnedl</t>
  </si>
  <si>
    <t>TOMIK</t>
  </si>
  <si>
    <t>XENIE</t>
  </si>
  <si>
    <t xml:space="preserve">Janeček </t>
  </si>
  <si>
    <t>145-035</t>
  </si>
  <si>
    <t>VIKTORIA</t>
  </si>
  <si>
    <t>POLICE</t>
  </si>
  <si>
    <t>David</t>
  </si>
  <si>
    <t>Eliška</t>
  </si>
  <si>
    <t xml:space="preserve">Pavel </t>
  </si>
  <si>
    <t>Lubomír</t>
  </si>
  <si>
    <t>Policejní člun</t>
  </si>
  <si>
    <t>Pavel</t>
  </si>
  <si>
    <t>Leader</t>
  </si>
  <si>
    <t>Souček</t>
  </si>
  <si>
    <t>028-025</t>
  </si>
  <si>
    <t>1:35</t>
  </si>
  <si>
    <t>Gaia</t>
  </si>
  <si>
    <t>145-029</t>
  </si>
  <si>
    <t>Bohuslav</t>
  </si>
  <si>
    <t>145-031</t>
  </si>
  <si>
    <t>EDITA</t>
  </si>
  <si>
    <t>028-024</t>
  </si>
  <si>
    <t>Lucie</t>
  </si>
  <si>
    <t>145-028</t>
  </si>
  <si>
    <t>Artur</t>
  </si>
  <si>
    <t>Vladimír</t>
  </si>
  <si>
    <t>Václav</t>
  </si>
  <si>
    <t>Syrovátko</t>
  </si>
  <si>
    <t>079-024</t>
  </si>
  <si>
    <t>Zítek</t>
  </si>
  <si>
    <t>315-001</t>
  </si>
  <si>
    <t>HH 41</t>
  </si>
  <si>
    <t>Klomfar</t>
  </si>
  <si>
    <t>145-023</t>
  </si>
  <si>
    <t>Neptun</t>
  </si>
  <si>
    <t>Hanušková</t>
  </si>
  <si>
    <t>Daniela</t>
  </si>
  <si>
    <t>028-020</t>
  </si>
  <si>
    <t>145-034</t>
  </si>
  <si>
    <t>F4-C</t>
  </si>
  <si>
    <t>Snowberry</t>
  </si>
  <si>
    <t>1:72</t>
  </si>
  <si>
    <t xml:space="preserve">Janoušek </t>
  </si>
  <si>
    <t>Vladislav</t>
  </si>
  <si>
    <t>Špinar</t>
  </si>
  <si>
    <t>000-003</t>
  </si>
  <si>
    <t>DS</t>
  </si>
  <si>
    <t>Ivan</t>
  </si>
  <si>
    <t>Slížek</t>
  </si>
  <si>
    <t>Zeman</t>
  </si>
  <si>
    <t>Konané</t>
  </si>
  <si>
    <t>Pořadatel</t>
  </si>
  <si>
    <t>Ved.startov. č. 1:</t>
  </si>
  <si>
    <t>Ved.startov. č. 2:</t>
  </si>
  <si>
    <t>Rozhodčí:</t>
  </si>
  <si>
    <t>Během soutěže nebyl podán žádný protest.</t>
  </si>
  <si>
    <t xml:space="preserve">      Hlavní rozhodčí:</t>
  </si>
  <si>
    <t xml:space="preserve">               Ředitel soutěže:</t>
  </si>
  <si>
    <t xml:space="preserve">  Červíček</t>
  </si>
  <si>
    <t>Grňa</t>
  </si>
  <si>
    <t>F2-A jun.</t>
  </si>
  <si>
    <t>pořadí</t>
  </si>
  <si>
    <t>F2-A sen.</t>
  </si>
  <si>
    <t>F4-A jun.</t>
  </si>
  <si>
    <t>F4-A sen.</t>
  </si>
  <si>
    <t>výkon</t>
  </si>
  <si>
    <t>F4-B jun.</t>
  </si>
  <si>
    <t>St. Canute</t>
  </si>
  <si>
    <t>HMS Bulldog</t>
  </si>
  <si>
    <t>COHETE II</t>
  </si>
  <si>
    <t>F4-B sen.</t>
  </si>
  <si>
    <t>Body do</t>
  </si>
  <si>
    <t>seriálu</t>
  </si>
  <si>
    <t>145-030</t>
  </si>
  <si>
    <t>KB-23</t>
  </si>
  <si>
    <t>LEADER-15</t>
  </si>
  <si>
    <t>Řípa</t>
  </si>
  <si>
    <t>135-021</t>
  </si>
  <si>
    <t>MK "MORAVA" Hodonín</t>
  </si>
  <si>
    <t>480-003</t>
  </si>
  <si>
    <t>480-001</t>
  </si>
  <si>
    <t>KLoM "Fregata" Bakov n. J.</t>
  </si>
  <si>
    <t>316-007</t>
  </si>
  <si>
    <t>135-020</t>
  </si>
  <si>
    <t>ATLAS II</t>
  </si>
  <si>
    <t>Kontroler 15</t>
  </si>
  <si>
    <t>1:34</t>
  </si>
  <si>
    <t>HEL-102</t>
  </si>
  <si>
    <t>SPS-MI</t>
  </si>
  <si>
    <t>KLM Vsetín</t>
  </si>
  <si>
    <t>TR-47</t>
  </si>
  <si>
    <t xml:space="preserve">Urban </t>
  </si>
  <si>
    <t>330-10</t>
  </si>
  <si>
    <t>Krake</t>
  </si>
  <si>
    <t>Duilio</t>
  </si>
  <si>
    <t>Zdeňka</t>
  </si>
  <si>
    <t>316-008</t>
  </si>
  <si>
    <t>Police</t>
  </si>
  <si>
    <t>Draca</t>
  </si>
  <si>
    <t>Šmejkal</t>
  </si>
  <si>
    <t xml:space="preserve">Mlejnek </t>
  </si>
  <si>
    <t>Mlejnková</t>
  </si>
  <si>
    <t>Šmejkalová</t>
  </si>
  <si>
    <t>Hana</t>
  </si>
  <si>
    <t>145-045</t>
  </si>
  <si>
    <t>145-046</t>
  </si>
  <si>
    <t>145-044</t>
  </si>
  <si>
    <t>316-004</t>
  </si>
  <si>
    <t>315-05</t>
  </si>
  <si>
    <t>315-04</t>
  </si>
  <si>
    <t>316-005</t>
  </si>
  <si>
    <t>ISSL-17</t>
  </si>
  <si>
    <t>Bremen</t>
  </si>
  <si>
    <t>GERONIMO SABUCO</t>
  </si>
  <si>
    <t>Dělový člun</t>
  </si>
  <si>
    <t>Warnow</t>
  </si>
  <si>
    <t>135-012</t>
  </si>
  <si>
    <t>Jíša</t>
  </si>
  <si>
    <t>Navi studio Plzeň</t>
  </si>
  <si>
    <t>143-012</t>
  </si>
  <si>
    <t>Stroj</t>
  </si>
  <si>
    <t xml:space="preserve">Výsledky zpracoval: Ing. Ladislav Hanuška </t>
  </si>
  <si>
    <t>Rozj.</t>
  </si>
  <si>
    <t>Šimůnek</t>
  </si>
  <si>
    <t xml:space="preserve">Jíša </t>
  </si>
  <si>
    <t xml:space="preserve">Kubíček </t>
  </si>
  <si>
    <t>Vladyková</t>
  </si>
  <si>
    <t>316-010</t>
  </si>
  <si>
    <t>143-004</t>
  </si>
  <si>
    <t>330-005</t>
  </si>
  <si>
    <t>Warspite</t>
  </si>
  <si>
    <t>Andrea Doria</t>
  </si>
  <si>
    <t>USS Texas</t>
  </si>
  <si>
    <t>Lilla Veneda</t>
  </si>
  <si>
    <t>CV21 USS BOXER</t>
  </si>
  <si>
    <t>Száraz</t>
  </si>
  <si>
    <t>Schmidt</t>
  </si>
  <si>
    <t>KLM Galanta SK</t>
  </si>
  <si>
    <t>KP 118</t>
  </si>
  <si>
    <t>MONITOR SSSR</t>
  </si>
  <si>
    <t>HLIATKOVI ČLN 23</t>
  </si>
  <si>
    <t>1:21</t>
  </si>
  <si>
    <t>SK37-08</t>
  </si>
  <si>
    <t>SK37-04</t>
  </si>
  <si>
    <t>Šesták</t>
  </si>
  <si>
    <t>Kubíček st.</t>
  </si>
  <si>
    <t>Púpava</t>
  </si>
  <si>
    <t>Jozef</t>
  </si>
  <si>
    <t>Machalík</t>
  </si>
  <si>
    <t>Ščípa</t>
  </si>
  <si>
    <t>Marián</t>
  </si>
  <si>
    <t>MK Bojnice</t>
  </si>
  <si>
    <t>135-07</t>
  </si>
  <si>
    <t>000-025</t>
  </si>
  <si>
    <t>Stoltera</t>
  </si>
  <si>
    <t>PEDRO GUAL</t>
  </si>
  <si>
    <t>Kuguar</t>
  </si>
  <si>
    <t>Hliadkový čln</t>
  </si>
  <si>
    <t>F2-B jun./sen.</t>
  </si>
  <si>
    <t>Adamcová</t>
  </si>
  <si>
    <t>Miroslava</t>
  </si>
  <si>
    <t>079-016</t>
  </si>
  <si>
    <t>ELEN</t>
  </si>
  <si>
    <t>Tomášek, Dr.</t>
  </si>
  <si>
    <t>Adámik</t>
  </si>
  <si>
    <t>Štefan</t>
  </si>
  <si>
    <t>Svršek</t>
  </si>
  <si>
    <t>Ladislav</t>
  </si>
  <si>
    <t>079-032</t>
  </si>
  <si>
    <t>00-095</t>
  </si>
  <si>
    <t>Vittorio Veneto</t>
  </si>
  <si>
    <t>1:163</t>
  </si>
  <si>
    <t>Gneisenau</t>
  </si>
  <si>
    <t>1:150</t>
  </si>
  <si>
    <t xml:space="preserve">Sedláčková </t>
  </si>
  <si>
    <t>Nikola</t>
  </si>
  <si>
    <t xml:space="preserve">Miletín </t>
  </si>
  <si>
    <t>Gregor</t>
  </si>
  <si>
    <t>Jindřich</t>
  </si>
  <si>
    <t>Darakev</t>
  </si>
  <si>
    <t xml:space="preserve">Steidenová </t>
  </si>
  <si>
    <t>Tereza</t>
  </si>
  <si>
    <t>Čížek</t>
  </si>
  <si>
    <t>Bartoš</t>
  </si>
  <si>
    <t xml:space="preserve">Němec </t>
  </si>
  <si>
    <t>Adrián</t>
  </si>
  <si>
    <t>Žák</t>
  </si>
  <si>
    <t>Miloš</t>
  </si>
  <si>
    <t>Mařák</t>
  </si>
  <si>
    <t>Kopal</t>
  </si>
  <si>
    <t xml:space="preserve">Kupka </t>
  </si>
  <si>
    <t>Szarka</t>
  </si>
  <si>
    <t>Gabriel</t>
  </si>
  <si>
    <t>Halamová</t>
  </si>
  <si>
    <t>Doree</t>
  </si>
  <si>
    <t>145-021</t>
  </si>
  <si>
    <t>Juniorklub Hradec Králové</t>
  </si>
  <si>
    <t>058-037</t>
  </si>
  <si>
    <t>KLM Česílko Valdice</t>
  </si>
  <si>
    <t>189-012</t>
  </si>
  <si>
    <t>189-013</t>
  </si>
  <si>
    <t>DDM Třebechovice</t>
  </si>
  <si>
    <t>315-015</t>
  </si>
  <si>
    <t>058-0xx</t>
  </si>
  <si>
    <t>189-06</t>
  </si>
  <si>
    <t>189-017</t>
  </si>
  <si>
    <t>131-063</t>
  </si>
  <si>
    <t>SK37-06</t>
  </si>
  <si>
    <t>131-097</t>
  </si>
  <si>
    <t>PT-815</t>
  </si>
  <si>
    <t xml:space="preserve">Vydra </t>
  </si>
  <si>
    <t>Florián</t>
  </si>
  <si>
    <t>Tajfun</t>
  </si>
  <si>
    <t>Vosper</t>
  </si>
  <si>
    <t>Luna</t>
  </si>
  <si>
    <t>SEA STAR</t>
  </si>
  <si>
    <t>SALLY</t>
  </si>
  <si>
    <t>Policajt</t>
  </si>
  <si>
    <t>6-7</t>
  </si>
  <si>
    <t>FUCHS</t>
  </si>
  <si>
    <t>není</t>
  </si>
  <si>
    <t>Regatta</t>
  </si>
  <si>
    <t>P-104</t>
  </si>
  <si>
    <t>ELIŠKA</t>
  </si>
  <si>
    <t>Lilka</t>
  </si>
  <si>
    <t>1:24</t>
  </si>
  <si>
    <t>POLARIS</t>
  </si>
  <si>
    <t>131-037</t>
  </si>
  <si>
    <t>135-016</t>
  </si>
  <si>
    <t>000-062</t>
  </si>
  <si>
    <t>189-001</t>
  </si>
  <si>
    <t>079-004</t>
  </si>
  <si>
    <t>Hasenkopf</t>
  </si>
  <si>
    <t>Sýkorová</t>
  </si>
  <si>
    <t>Kubíček ml.</t>
  </si>
  <si>
    <t xml:space="preserve">Petr </t>
  </si>
  <si>
    <t>Hlava</t>
  </si>
  <si>
    <t>Čejka</t>
  </si>
  <si>
    <t>4-5</t>
  </si>
  <si>
    <t xml:space="preserve">Riedl </t>
  </si>
  <si>
    <t xml:space="preserve">Karpatská </t>
  </si>
  <si>
    <t>Jana</t>
  </si>
  <si>
    <t>Kreisl</t>
  </si>
  <si>
    <t xml:space="preserve">Karpatský </t>
  </si>
  <si>
    <t>330-09</t>
  </si>
  <si>
    <t>079-027</t>
  </si>
  <si>
    <t>079-025</t>
  </si>
  <si>
    <t>Pilot 25</t>
  </si>
  <si>
    <t>Falke</t>
  </si>
  <si>
    <t>Jules Verne</t>
  </si>
  <si>
    <t>Melodie</t>
  </si>
  <si>
    <t>Tušiak</t>
  </si>
  <si>
    <t>U BOOT 82</t>
  </si>
  <si>
    <t>Hořejší</t>
  </si>
  <si>
    <t xml:space="preserve">Čejková </t>
  </si>
  <si>
    <t>Olga</t>
  </si>
  <si>
    <t>000-300</t>
  </si>
  <si>
    <t>SMS Oldenburg</t>
  </si>
  <si>
    <t>CHARLIE</t>
  </si>
  <si>
    <t>1:12</t>
  </si>
  <si>
    <t>Gina</t>
  </si>
  <si>
    <t>K=</t>
  </si>
  <si>
    <t>Koef.
stavby</t>
  </si>
  <si>
    <t>F - NSS</t>
  </si>
  <si>
    <t>Start.</t>
  </si>
  <si>
    <t>Soutěžící</t>
  </si>
  <si>
    <t>Dosažený čas T [s]</t>
  </si>
  <si>
    <t>Započtený čas</t>
  </si>
  <si>
    <t>Příjmení</t>
  </si>
  <si>
    <t>Jméno</t>
  </si>
  <si>
    <t xml:space="preserve">Věk. </t>
  </si>
  <si>
    <t>Klub</t>
  </si>
  <si>
    <t>Č. licence</t>
  </si>
  <si>
    <t>Stát</t>
  </si>
  <si>
    <t>Číslo krystalu</t>
  </si>
  <si>
    <t>Kategorie</t>
  </si>
  <si>
    <t xml:space="preserve">Jméno </t>
  </si>
  <si>
    <t>Měřítko</t>
  </si>
  <si>
    <t>Délka na vodorysce KVR</t>
  </si>
  <si>
    <t>Plocha plachet S</t>
  </si>
  <si>
    <t>Výtlak V</t>
  </si>
  <si>
    <t>Lineární handicap</t>
  </si>
  <si>
    <t>Logaritm. handicap</t>
  </si>
  <si>
    <t>Statické hodnocení</t>
  </si>
  <si>
    <t>Korig. handicap</t>
  </si>
  <si>
    <t>1.</t>
  </si>
  <si>
    <t>2.</t>
  </si>
  <si>
    <t>3.</t>
  </si>
  <si>
    <t>Pořadí</t>
  </si>
  <si>
    <t>1</t>
  </si>
  <si>
    <t>Prez.</t>
  </si>
  <si>
    <t>2</t>
  </si>
  <si>
    <t>3</t>
  </si>
  <si>
    <t>kat.</t>
  </si>
  <si>
    <t>5</t>
  </si>
  <si>
    <t>6</t>
  </si>
  <si>
    <t>7</t>
  </si>
  <si>
    <t>K1.</t>
  </si>
  <si>
    <t>K2.</t>
  </si>
  <si>
    <t>K3.</t>
  </si>
  <si>
    <t>11</t>
  </si>
  <si>
    <t>12</t>
  </si>
  <si>
    <t>13</t>
  </si>
  <si>
    <t>[mm]</t>
  </si>
  <si>
    <t>[m2]</t>
  </si>
  <si>
    <t>[kg]</t>
  </si>
  <si>
    <t>R</t>
  </si>
  <si>
    <t>Rlog</t>
  </si>
  <si>
    <t>[body]</t>
  </si>
  <si>
    <t>Rk</t>
  </si>
  <si>
    <t>T1</t>
  </si>
  <si>
    <t>T2</t>
  </si>
  <si>
    <t>T3</t>
  </si>
  <si>
    <t>Tsum</t>
  </si>
  <si>
    <t>Tz</t>
  </si>
  <si>
    <t>J</t>
  </si>
  <si>
    <t>CZ</t>
  </si>
  <si>
    <t>NSS-A</t>
  </si>
  <si>
    <t>COMTESSE</t>
  </si>
  <si>
    <t>S</t>
  </si>
  <si>
    <t>Uherková</t>
  </si>
  <si>
    <t>Marcela</t>
  </si>
  <si>
    <t>266-005</t>
  </si>
  <si>
    <t>Corona SK 40</t>
  </si>
  <si>
    <t>Abel</t>
  </si>
  <si>
    <t>Offshore Bratislava</t>
  </si>
  <si>
    <t>1150-03</t>
  </si>
  <si>
    <t>SK</t>
  </si>
  <si>
    <t>Endeavour</t>
  </si>
  <si>
    <t>Juraj</t>
  </si>
  <si>
    <t>KLM Galanta</t>
  </si>
  <si>
    <t>SK37-01</t>
  </si>
  <si>
    <t>Pirate</t>
  </si>
  <si>
    <t>1:15</t>
  </si>
  <si>
    <t>028-008</t>
  </si>
  <si>
    <t>NSS-B</t>
  </si>
  <si>
    <t>ATLANTIS</t>
  </si>
  <si>
    <t>Egrt</t>
  </si>
  <si>
    <t>KLM Drozdov</t>
  </si>
  <si>
    <t>319-001</t>
  </si>
  <si>
    <t>THALASSA</t>
  </si>
  <si>
    <t>Blue Nouse</t>
  </si>
  <si>
    <t>Chmelka</t>
  </si>
  <si>
    <t>266-003</t>
  </si>
  <si>
    <t>028-010</t>
  </si>
  <si>
    <t>DORIAN GRAY</t>
  </si>
  <si>
    <t>Trigger</t>
  </si>
  <si>
    <t>Šafařík</t>
  </si>
  <si>
    <t>Nautilus Proboštov</t>
  </si>
  <si>
    <t>028-017</t>
  </si>
  <si>
    <t>Libera Ocean</t>
  </si>
  <si>
    <t>Ožana jun.</t>
  </si>
  <si>
    <t>Landlubber</t>
  </si>
  <si>
    <r>
      <t>S</t>
    </r>
    <r>
      <rPr>
        <sz val="10"/>
        <rFont val="Arial"/>
        <family val="2"/>
      </rPr>
      <t>T</t>
    </r>
  </si>
  <si>
    <t>Body</t>
  </si>
  <si>
    <t>Tz [s]</t>
  </si>
  <si>
    <t>VÝSLEDKOVÁ LISTINA  -  REGATA NSS</t>
  </si>
  <si>
    <t>3. soutěže Česko - polsko - slovenského poháru</t>
  </si>
  <si>
    <t>Hlavní rozhodčí:</t>
  </si>
  <si>
    <t>Počasí: Skoro jasno, vánek, teplota vzduchu 23 - 26 st.C.</t>
  </si>
  <si>
    <t>Na shledanou na soutěžích se těší pořadatelé.</t>
  </si>
  <si>
    <t xml:space="preserve">   Dr. Martin Tomášek</t>
  </si>
  <si>
    <t>Ved. startoviště NSS:</t>
  </si>
  <si>
    <t>Jan Červíček</t>
  </si>
  <si>
    <t>Dr.Martin Tomášek</t>
  </si>
  <si>
    <t>Ing. Ivan Grňa</t>
  </si>
  <si>
    <t>Václav Podlešák</t>
  </si>
  <si>
    <t>Ing. Zdeněk Tomášek</t>
  </si>
  <si>
    <t>Jan Sýkora st.</t>
  </si>
  <si>
    <t>Stanislav Jedlička</t>
  </si>
  <si>
    <t>Miloslav Šesták</t>
  </si>
  <si>
    <t>Pavel Souček</t>
  </si>
  <si>
    <t>Lucie Sýkorová</t>
  </si>
  <si>
    <t>Marian Taborek</t>
  </si>
  <si>
    <t>a</t>
  </si>
  <si>
    <t>Výsledková listina soutěže č. Lo-19</t>
  </si>
  <si>
    <t>č. Lo-05</t>
  </si>
  <si>
    <t xml:space="preserve">seriálu Mi ČR NS  </t>
  </si>
  <si>
    <t>26. - 28 .8. 2005  v areálu Pilský mlýn v Borohrádku</t>
  </si>
  <si>
    <t>Ředitel soutěže:</t>
  </si>
  <si>
    <t>Josef Slížek</t>
  </si>
  <si>
    <t>Všem rozhodčím, technickému personálu a závodníkům děkujeme za příspěvek k hladkému</t>
  </si>
  <si>
    <t>průběhu soutěže.</t>
  </si>
  <si>
    <t xml:space="preserve">SMČR a KLoM "NAUTILUS" Proboštov, p. Zd. Horský a p. J. Špinar </t>
  </si>
  <si>
    <t>Areál, ubytování, kulturní a společenský program: p. Jiří Špinar</t>
  </si>
  <si>
    <t xml:space="preserve">Technické zabezpečení:  p. Zdeněk Horský a členové  klubu "Nautilus" Proboštov 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</si>
</sst>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0.0"/>
    <numFmt numFmtId="173" formatCode="0.000_)"/>
    <numFmt numFmtId="174" formatCode="0.00_)"/>
    <numFmt numFmtId="175" formatCode="0_)"/>
    <numFmt numFmtId="176" formatCode="0.0_)"/>
    <numFmt numFmtId="177" formatCode="0.0_ ;\-0.0\ "/>
    <numFmt numFmtId="178" formatCode="#,##0.0"/>
    <numFmt numFmtId="179" formatCode="#,##0.00000"/>
    <numFmt numFmtId="180" formatCode="0.000"/>
    <numFmt numFmtId="181" formatCode="#,##0.000"/>
    <numFmt numFmtId="182" formatCode="#,##0.0000"/>
    <numFmt numFmtId="183" formatCode="0.0000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0.0000000"/>
    <numFmt numFmtId="201" formatCode="0.000000"/>
    <numFmt numFmtId="202" formatCode="0.00000"/>
    <numFmt numFmtId="203" formatCode="#,##0.00&quot;р.&quot;"/>
    <numFmt numFmtId="204" formatCode="h:mm;@"/>
  </numFmts>
  <fonts count="48">
    <font>
      <sz val="10"/>
      <name val="Arial CE"/>
      <family val="0"/>
    </font>
    <font>
      <sz val="12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"/>
      <family val="2"/>
    </font>
    <font>
      <b/>
      <u val="single"/>
      <sz val="16"/>
      <name val="Times New Roman"/>
      <family val="1"/>
    </font>
    <font>
      <b/>
      <sz val="10"/>
      <name val="Arial CE"/>
      <family val="2"/>
    </font>
    <font>
      <sz val="10"/>
      <color indexed="48"/>
      <name val="Arial CE"/>
      <family val="2"/>
    </font>
    <font>
      <b/>
      <sz val="14"/>
      <name val="Arial CE"/>
      <family val="2"/>
    </font>
    <font>
      <sz val="10"/>
      <name val="Symbol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19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9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" fillId="0" borderId="10" xfId="48" applyFont="1" applyFill="1" applyBorder="1" applyAlignment="1" applyProtection="1">
      <alignment horizontal="left"/>
      <protection locked="0"/>
    </xf>
    <xf numFmtId="0" fontId="4" fillId="0" borderId="10" xfId="48" applyFont="1" applyFill="1" applyBorder="1" applyAlignment="1" applyProtection="1">
      <alignment horizontal="center"/>
      <protection locked="0"/>
    </xf>
    <xf numFmtId="20" fontId="4" fillId="0" borderId="10" xfId="48" applyNumberFormat="1" applyFont="1" applyFill="1" applyBorder="1" applyAlignment="1" applyProtection="1">
      <alignment horizontal="center"/>
      <protection locked="0"/>
    </xf>
    <xf numFmtId="20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48" applyFont="1" applyFill="1" applyBorder="1" applyAlignment="1">
      <alignment horizontal="centerContinuous"/>
      <protection/>
    </xf>
    <xf numFmtId="0" fontId="0" fillId="0" borderId="10" xfId="48" applyFont="1" applyFill="1" applyBorder="1" applyAlignment="1">
      <alignment horizontal="left"/>
      <protection/>
    </xf>
    <xf numFmtId="49" fontId="0" fillId="0" borderId="10" xfId="48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0" xfId="48" applyNumberFormat="1" applyFont="1" applyFill="1" applyBorder="1" applyAlignment="1" applyProtection="1">
      <alignment horizontal="center"/>
      <protection locked="0"/>
    </xf>
    <xf numFmtId="0" fontId="4" fillId="0" borderId="10" xfId="48" applyFont="1" applyFill="1" applyBorder="1" applyAlignment="1" applyProtection="1">
      <alignment/>
      <protection locked="0"/>
    </xf>
    <xf numFmtId="49" fontId="4" fillId="0" borderId="10" xfId="48" applyNumberFormat="1" applyFont="1" applyFill="1" applyBorder="1" applyAlignment="1">
      <alignment horizontal="center"/>
      <protection/>
    </xf>
    <xf numFmtId="20" fontId="0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48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0" fontId="4" fillId="0" borderId="10" xfId="48" applyNumberFormat="1" applyFont="1" applyFill="1" applyBorder="1" applyAlignment="1" applyProtection="1">
      <alignment horizontal="centerContinuous"/>
      <protection locked="0"/>
    </xf>
    <xf numFmtId="0" fontId="2" fillId="0" borderId="0" xfId="48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20" fontId="2" fillId="0" borderId="0" xfId="48" applyNumberFormat="1" applyFont="1" applyFill="1" applyBorder="1" applyAlignment="1" applyProtection="1">
      <alignment horizontal="center"/>
      <protection locked="0"/>
    </xf>
    <xf numFmtId="49" fontId="4" fillId="0" borderId="10" xfId="48" applyNumberFormat="1" applyFont="1" applyFill="1" applyBorder="1" applyAlignment="1" applyProtection="1">
      <alignment horizontal="centerContinuous"/>
      <protection locked="0"/>
    </xf>
    <xf numFmtId="0" fontId="2" fillId="0" borderId="0" xfId="48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4" fillId="0" borderId="11" xfId="48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>
      <alignment/>
    </xf>
    <xf numFmtId="0" fontId="4" fillId="0" borderId="11" xfId="48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4" fillId="0" borderId="18" xfId="48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>
      <alignment/>
    </xf>
    <xf numFmtId="0" fontId="4" fillId="0" borderId="18" xfId="48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20" fontId="4" fillId="0" borderId="18" xfId="48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0" fillId="0" borderId="18" xfId="48" applyFont="1" applyFill="1" applyBorder="1" applyAlignment="1">
      <alignment horizontal="centerContinuous"/>
      <protection/>
    </xf>
    <xf numFmtId="0" fontId="0" fillId="0" borderId="18" xfId="48" applyFont="1" applyFill="1" applyBorder="1" applyAlignment="1">
      <alignment horizontal="left"/>
      <protection/>
    </xf>
    <xf numFmtId="49" fontId="0" fillId="0" borderId="18" xfId="48" applyNumberFormat="1" applyFont="1" applyFill="1" applyBorder="1" applyAlignment="1">
      <alignment horizontal="center"/>
      <protection/>
    </xf>
    <xf numFmtId="1" fontId="0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left"/>
      <protection locked="0"/>
    </xf>
    <xf numFmtId="49" fontId="4" fillId="0" borderId="18" xfId="48" applyNumberFormat="1" applyFont="1" applyFill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20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33" borderId="19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" fontId="0" fillId="0" borderId="28" xfId="0" applyNumberFormat="1" applyFont="1" applyFill="1" applyBorder="1" applyAlignment="1">
      <alignment horizontal="center" vertical="center"/>
    </xf>
    <xf numFmtId="0" fontId="4" fillId="0" borderId="10" xfId="48" applyFont="1" applyFill="1" applyBorder="1" applyAlignment="1" applyProtection="1">
      <alignment horizontal="left" vertical="center"/>
      <protection locked="0"/>
    </xf>
    <xf numFmtId="0" fontId="4" fillId="0" borderId="10" xfId="48" applyFont="1" applyFill="1" applyBorder="1" applyAlignment="1" applyProtection="1">
      <alignment horizontal="center" vertical="center"/>
      <protection locked="0"/>
    </xf>
    <xf numFmtId="49" fontId="4" fillId="0" borderId="10" xfId="48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 vertical="center"/>
    </xf>
    <xf numFmtId="0" fontId="11" fillId="0" borderId="0" xfId="49" applyFont="1">
      <alignment/>
      <protection/>
    </xf>
    <xf numFmtId="0" fontId="0" fillId="0" borderId="0" xfId="49">
      <alignment/>
      <protection/>
    </xf>
    <xf numFmtId="0" fontId="0" fillId="0" borderId="0" xfId="49" applyFont="1" applyAlignment="1">
      <alignment horizontal="right" vertical="center"/>
      <protection/>
    </xf>
    <xf numFmtId="0" fontId="0" fillId="0" borderId="0" xfId="49" applyAlignment="1">
      <alignment horizontal="left" vertical="center"/>
      <protection/>
    </xf>
    <xf numFmtId="0" fontId="0" fillId="0" borderId="0" xfId="49" applyAlignment="1">
      <alignment vertical="center"/>
      <protection/>
    </xf>
    <xf numFmtId="0" fontId="0" fillId="0" borderId="0" xfId="49" applyFont="1" applyAlignment="1">
      <alignment horizontal="right" vertical="center" wrapText="1"/>
      <protection/>
    </xf>
    <xf numFmtId="0" fontId="0" fillId="0" borderId="0" xfId="49" applyAlignment="1">
      <alignment horizontal="right"/>
      <protection/>
    </xf>
    <xf numFmtId="0" fontId="0" fillId="0" borderId="29" xfId="49" applyFont="1" applyBorder="1" applyAlignment="1">
      <alignment horizontal="center" vertical="center"/>
      <protection/>
    </xf>
    <xf numFmtId="0" fontId="0" fillId="0" borderId="30" xfId="49" applyFont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 vertical="center"/>
      <protection/>
    </xf>
    <xf numFmtId="0" fontId="0" fillId="0" borderId="32" xfId="49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49" applyFont="1" applyBorder="1" applyAlignment="1">
      <alignment horizontal="center" vertical="center"/>
      <protection/>
    </xf>
    <xf numFmtId="49" fontId="0" fillId="0" borderId="34" xfId="49" applyNumberFormat="1" applyFont="1" applyBorder="1" applyAlignment="1">
      <alignment horizontal="center" vertical="center" wrapText="1"/>
      <protection/>
    </xf>
    <xf numFmtId="49" fontId="0" fillId="0" borderId="35" xfId="49" applyNumberFormat="1" applyFont="1" applyBorder="1" applyAlignment="1">
      <alignment horizontal="center" vertical="center" wrapText="1"/>
      <protection/>
    </xf>
    <xf numFmtId="49" fontId="0" fillId="0" borderId="36" xfId="49" applyNumberFormat="1" applyFont="1" applyBorder="1" applyAlignment="1">
      <alignment horizontal="center" vertical="center" wrapText="1"/>
      <protection/>
    </xf>
    <xf numFmtId="49" fontId="0" fillId="0" borderId="37" xfId="49" applyNumberFormat="1" applyFont="1" applyBorder="1" applyAlignment="1">
      <alignment horizontal="center" vertical="center" wrapText="1"/>
      <protection/>
    </xf>
    <xf numFmtId="49" fontId="0" fillId="0" borderId="38" xfId="49" applyNumberFormat="1" applyFont="1" applyBorder="1" applyAlignment="1">
      <alignment horizontal="center" vertical="center" wrapText="1"/>
      <protection/>
    </xf>
    <xf numFmtId="49" fontId="0" fillId="0" borderId="39" xfId="49" applyNumberFormat="1" applyFont="1" applyBorder="1" applyAlignment="1">
      <alignment horizontal="center" vertical="center" wrapText="1"/>
      <protection/>
    </xf>
    <xf numFmtId="49" fontId="0" fillId="0" borderId="40" xfId="49" applyNumberFormat="1" applyFont="1" applyBorder="1" applyAlignment="1">
      <alignment horizontal="center" vertical="center" wrapText="1"/>
      <protection/>
    </xf>
    <xf numFmtId="49" fontId="4" fillId="0" borderId="37" xfId="49" applyNumberFormat="1" applyFont="1" applyBorder="1" applyAlignment="1">
      <alignment horizontal="center" vertical="center" wrapText="1"/>
      <protection/>
    </xf>
    <xf numFmtId="49" fontId="4" fillId="0" borderId="38" xfId="49" applyNumberFormat="1" applyFont="1" applyBorder="1" applyAlignment="1">
      <alignment horizontal="center" vertical="center" wrapText="1"/>
      <protection/>
    </xf>
    <xf numFmtId="49" fontId="12" fillId="0" borderId="40" xfId="49" applyNumberFormat="1" applyFont="1" applyBorder="1" applyAlignment="1">
      <alignment horizontal="center" vertical="center" wrapText="1"/>
      <protection/>
    </xf>
    <xf numFmtId="49" fontId="4" fillId="0" borderId="36" xfId="49" applyNumberFormat="1" applyFont="1" applyBorder="1" applyAlignment="1">
      <alignment horizontal="center" vertical="center" wrapText="1"/>
      <protection/>
    </xf>
    <xf numFmtId="0" fontId="4" fillId="0" borderId="41" xfId="48" applyFont="1" applyFill="1" applyBorder="1" applyAlignment="1" applyProtection="1">
      <alignment horizontal="left" vertical="center"/>
      <protection locked="0"/>
    </xf>
    <xf numFmtId="0" fontId="0" fillId="0" borderId="42" xfId="49" applyFont="1" applyBorder="1" applyAlignment="1">
      <alignment horizontal="center" vertical="center"/>
      <protection/>
    </xf>
    <xf numFmtId="0" fontId="0" fillId="0" borderId="10" xfId="49" applyFont="1" applyFill="1" applyBorder="1" applyAlignment="1">
      <alignment vertical="center"/>
      <protection/>
    </xf>
    <xf numFmtId="0" fontId="0" fillId="0" borderId="10" xfId="49" applyFont="1" applyFill="1" applyBorder="1" applyAlignment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182" fontId="0" fillId="0" borderId="10" xfId="49" applyNumberFormat="1" applyFont="1" applyBorder="1" applyAlignment="1">
      <alignment vertical="center"/>
      <protection/>
    </xf>
    <xf numFmtId="4" fontId="0" fillId="33" borderId="10" xfId="49" applyNumberFormat="1" applyFont="1" applyFill="1" applyBorder="1" applyAlignment="1">
      <alignment vertical="center"/>
      <protection/>
    </xf>
    <xf numFmtId="20" fontId="0" fillId="33" borderId="10" xfId="49" applyNumberFormat="1" applyFont="1" applyFill="1" applyBorder="1" applyAlignment="1">
      <alignment horizontal="center" vertical="center"/>
      <protection/>
    </xf>
    <xf numFmtId="3" fontId="0" fillId="33" borderId="10" xfId="49" applyNumberFormat="1" applyFont="1" applyFill="1" applyBorder="1" applyAlignment="1">
      <alignment vertical="center"/>
      <protection/>
    </xf>
    <xf numFmtId="181" fontId="0" fillId="33" borderId="10" xfId="49" applyNumberFormat="1" applyFont="1" applyFill="1" applyBorder="1" applyAlignment="1">
      <alignment vertical="center"/>
      <protection/>
    </xf>
    <xf numFmtId="0" fontId="0" fillId="0" borderId="41" xfId="49" applyFont="1" applyFill="1" applyBorder="1" applyAlignment="1">
      <alignment vertical="center"/>
      <protection/>
    </xf>
    <xf numFmtId="0" fontId="0" fillId="0" borderId="10" xfId="48" applyFont="1" applyFill="1" applyBorder="1" applyAlignment="1">
      <alignment vertical="center"/>
      <protection/>
    </xf>
    <xf numFmtId="3" fontId="4" fillId="33" borderId="10" xfId="48" applyNumberFormat="1" applyFont="1" applyFill="1" applyBorder="1" applyAlignment="1" applyProtection="1">
      <alignment vertical="center"/>
      <protection locked="0"/>
    </xf>
    <xf numFmtId="181" fontId="4" fillId="33" borderId="10" xfId="48" applyNumberFormat="1" applyFont="1" applyFill="1" applyBorder="1" applyAlignment="1" applyProtection="1">
      <alignment vertical="center"/>
      <protection locked="0"/>
    </xf>
    <xf numFmtId="1" fontId="4" fillId="0" borderId="10" xfId="48" applyNumberFormat="1" applyFont="1" applyFill="1" applyBorder="1" applyAlignment="1" applyProtection="1">
      <alignment horizontal="center" vertical="center"/>
      <protection locked="0"/>
    </xf>
    <xf numFmtId="49" fontId="4" fillId="0" borderId="10" xfId="48" applyNumberFormat="1" applyFont="1" applyFill="1" applyBorder="1" applyAlignment="1" applyProtection="1">
      <alignment vertical="center"/>
      <protection locked="0"/>
    </xf>
    <xf numFmtId="49" fontId="4" fillId="33" borderId="10" xfId="48" applyNumberFormat="1" applyFont="1" applyFill="1" applyBorder="1" applyAlignment="1" applyProtection="1">
      <alignment horizontal="center" vertical="center"/>
      <protection locked="0"/>
    </xf>
    <xf numFmtId="0" fontId="0" fillId="0" borderId="10" xfId="49" applyFont="1" applyFill="1" applyBorder="1" applyAlignment="1">
      <alignment horizontal="center" vertical="center"/>
      <protection/>
    </xf>
    <xf numFmtId="49" fontId="0" fillId="0" borderId="43" xfId="49" applyNumberFormat="1" applyFont="1" applyBorder="1" applyAlignment="1">
      <alignment horizontal="center" vertical="center" wrapText="1"/>
      <protection/>
    </xf>
    <xf numFmtId="49" fontId="0" fillId="0" borderId="44" xfId="49" applyNumberFormat="1" applyFont="1" applyBorder="1" applyAlignment="1">
      <alignment horizontal="center" vertical="center" wrapText="1"/>
      <protection/>
    </xf>
    <xf numFmtId="49" fontId="0" fillId="0" borderId="28" xfId="49" applyNumberFormat="1" applyFont="1" applyBorder="1" applyAlignment="1">
      <alignment horizontal="center" vertical="center" wrapText="1"/>
      <protection/>
    </xf>
    <xf numFmtId="49" fontId="0" fillId="0" borderId="45" xfId="49" applyNumberFormat="1" applyFont="1" applyBorder="1" applyAlignment="1">
      <alignment horizontal="center" vertical="center" wrapText="1"/>
      <protection/>
    </xf>
    <xf numFmtId="49" fontId="0" fillId="0" borderId="46" xfId="49" applyNumberFormat="1" applyFont="1" applyBorder="1" applyAlignment="1">
      <alignment horizontal="center" vertical="center" wrapText="1"/>
      <protection/>
    </xf>
    <xf numFmtId="49" fontId="0" fillId="0" borderId="47" xfId="49" applyNumberFormat="1" applyFont="1" applyBorder="1" applyAlignment="1">
      <alignment horizontal="center" vertical="center" wrapText="1"/>
      <protection/>
    </xf>
    <xf numFmtId="49" fontId="0" fillId="0" borderId="48" xfId="49" applyNumberFormat="1" applyFont="1" applyBorder="1" applyAlignment="1">
      <alignment horizontal="center" vertical="center" wrapText="1"/>
      <protection/>
    </xf>
    <xf numFmtId="49" fontId="4" fillId="0" borderId="45" xfId="49" applyNumberFormat="1" applyFont="1" applyBorder="1" applyAlignment="1">
      <alignment horizontal="center" vertical="center" wrapText="1"/>
      <protection/>
    </xf>
    <xf numFmtId="49" fontId="4" fillId="0" borderId="46" xfId="49" applyNumberFormat="1" applyFont="1" applyBorder="1" applyAlignment="1">
      <alignment horizontal="center" vertical="center" wrapText="1"/>
      <protection/>
    </xf>
    <xf numFmtId="49" fontId="4" fillId="0" borderId="48" xfId="49" applyNumberFormat="1" applyFont="1" applyBorder="1" applyAlignment="1">
      <alignment horizontal="center" vertical="center" wrapText="1"/>
      <protection/>
    </xf>
    <xf numFmtId="49" fontId="4" fillId="0" borderId="28" xfId="49" applyNumberFormat="1" applyFont="1" applyBorder="1" applyAlignment="1">
      <alignment horizontal="center" vertical="center" wrapText="1"/>
      <protection/>
    </xf>
    <xf numFmtId="0" fontId="0" fillId="0" borderId="29" xfId="49" applyBorder="1">
      <alignment/>
      <protection/>
    </xf>
    <xf numFmtId="0" fontId="0" fillId="0" borderId="34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23" xfId="49" applyFont="1" applyBorder="1">
      <alignment/>
      <protection/>
    </xf>
    <xf numFmtId="0" fontId="0" fillId="0" borderId="26" xfId="49" applyFont="1" applyBorder="1">
      <alignment/>
      <protection/>
    </xf>
    <xf numFmtId="0" fontId="0" fillId="0" borderId="27" xfId="49" applyFont="1" applyBorder="1">
      <alignment/>
      <protection/>
    </xf>
    <xf numFmtId="0" fontId="0" fillId="0" borderId="49" xfId="49" applyFont="1" applyFill="1" applyBorder="1" applyAlignment="1">
      <alignment vertical="center"/>
      <protection/>
    </xf>
    <xf numFmtId="1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33" borderId="49" xfId="0" applyNumberFormat="1" applyFont="1" applyFill="1" applyBorder="1" applyAlignment="1" applyProtection="1">
      <alignment horizontal="center" vertical="center"/>
      <protection locked="0"/>
    </xf>
    <xf numFmtId="3" fontId="4" fillId="33" borderId="49" xfId="0" applyNumberFormat="1" applyFont="1" applyFill="1" applyBorder="1" applyAlignment="1" applyProtection="1">
      <alignment vertical="center"/>
      <protection locked="0"/>
    </xf>
    <xf numFmtId="181" fontId="4" fillId="33" borderId="49" xfId="0" applyNumberFormat="1" applyFont="1" applyFill="1" applyBorder="1" applyAlignment="1" applyProtection="1">
      <alignment vertical="center"/>
      <protection locked="0"/>
    </xf>
    <xf numFmtId="182" fontId="0" fillId="0" borderId="49" xfId="49" applyNumberFormat="1" applyFont="1" applyBorder="1" applyAlignment="1">
      <alignment vertical="center"/>
      <protection/>
    </xf>
    <xf numFmtId="4" fontId="0" fillId="33" borderId="49" xfId="49" applyNumberFormat="1" applyFont="1" applyFill="1" applyBorder="1" applyAlignment="1">
      <alignment vertical="center"/>
      <protection/>
    </xf>
    <xf numFmtId="0" fontId="0" fillId="0" borderId="50" xfId="49" applyFont="1" applyBorder="1" applyAlignment="1">
      <alignment horizontal="center" vertical="center"/>
      <protection/>
    </xf>
    <xf numFmtId="0" fontId="0" fillId="0" borderId="51" xfId="49" applyFont="1" applyBorder="1" applyAlignment="1">
      <alignment horizontal="center" vertical="center"/>
      <protection/>
    </xf>
    <xf numFmtId="0" fontId="4" fillId="0" borderId="18" xfId="48" applyFont="1" applyFill="1" applyBorder="1" applyAlignment="1" applyProtection="1">
      <alignment horizontal="left" vertical="center"/>
      <protection locked="0"/>
    </xf>
    <xf numFmtId="0" fontId="4" fillId="0" borderId="18" xfId="48" applyFont="1" applyFill="1" applyBorder="1" applyAlignment="1" applyProtection="1">
      <alignment horizontal="center" vertical="center"/>
      <protection locked="0"/>
    </xf>
    <xf numFmtId="0" fontId="0" fillId="0" borderId="18" xfId="49" applyFont="1" applyFill="1" applyBorder="1" applyAlignment="1">
      <alignment horizontal="center" vertical="center"/>
      <protection/>
    </xf>
    <xf numFmtId="0" fontId="0" fillId="0" borderId="18" xfId="48" applyFont="1" applyFill="1" applyBorder="1" applyAlignment="1">
      <alignment vertical="center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3" fontId="4" fillId="33" borderId="18" xfId="48" applyNumberFormat="1" applyFont="1" applyFill="1" applyBorder="1" applyAlignment="1" applyProtection="1">
      <alignment vertical="center"/>
      <protection locked="0"/>
    </xf>
    <xf numFmtId="181" fontId="4" fillId="33" borderId="18" xfId="48" applyNumberFormat="1" applyFont="1" applyFill="1" applyBorder="1" applyAlignment="1" applyProtection="1">
      <alignment vertical="center"/>
      <protection locked="0"/>
    </xf>
    <xf numFmtId="182" fontId="0" fillId="0" borderId="18" xfId="49" applyNumberFormat="1" applyFont="1" applyBorder="1" applyAlignment="1">
      <alignment vertical="center"/>
      <protection/>
    </xf>
    <xf numFmtId="4" fontId="0" fillId="33" borderId="18" xfId="49" applyNumberFormat="1" applyFont="1" applyFill="1" applyBorder="1" applyAlignment="1">
      <alignment vertical="center"/>
      <protection/>
    </xf>
    <xf numFmtId="0" fontId="0" fillId="0" borderId="52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0" fillId="0" borderId="26" xfId="49" applyFont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0" fontId="0" fillId="0" borderId="26" xfId="49" applyFont="1" applyFill="1" applyBorder="1" applyAlignment="1">
      <alignment horizontal="center" vertical="center"/>
      <protection/>
    </xf>
    <xf numFmtId="0" fontId="0" fillId="0" borderId="53" xfId="49" applyFont="1" applyBorder="1" applyAlignment="1">
      <alignment horizontal="center" vertical="center"/>
      <protection/>
    </xf>
    <xf numFmtId="0" fontId="0" fillId="0" borderId="27" xfId="49" applyFont="1" applyFill="1" applyBorder="1" applyAlignment="1">
      <alignment horizontal="center" vertical="center"/>
      <protection/>
    </xf>
    <xf numFmtId="0" fontId="0" fillId="0" borderId="54" xfId="49" applyFont="1" applyFill="1" applyBorder="1" applyAlignment="1">
      <alignment vertical="center"/>
      <protection/>
    </xf>
    <xf numFmtId="0" fontId="0" fillId="0" borderId="50" xfId="49" applyFont="1" applyFill="1" applyBorder="1" applyAlignment="1">
      <alignment horizontal="center" vertical="center"/>
      <protection/>
    </xf>
    <xf numFmtId="0" fontId="0" fillId="0" borderId="16" xfId="49" applyFont="1" applyFill="1" applyBorder="1" applyAlignment="1">
      <alignment vertical="center"/>
      <protection/>
    </xf>
    <xf numFmtId="0" fontId="0" fillId="0" borderId="51" xfId="49" applyFont="1" applyFill="1" applyBorder="1" applyAlignment="1">
      <alignment horizontal="center" vertical="center"/>
      <protection/>
    </xf>
    <xf numFmtId="0" fontId="4" fillId="0" borderId="55" xfId="48" applyFont="1" applyFill="1" applyBorder="1" applyAlignment="1" applyProtection="1">
      <alignment horizontal="left" vertical="center"/>
      <protection locked="0"/>
    </xf>
    <xf numFmtId="0" fontId="4" fillId="0" borderId="56" xfId="48" applyFont="1" applyFill="1" applyBorder="1" applyAlignment="1" applyProtection="1">
      <alignment horizontal="center" vertical="center"/>
      <protection locked="0"/>
    </xf>
    <xf numFmtId="0" fontId="0" fillId="0" borderId="55" xfId="49" applyFont="1" applyFill="1" applyBorder="1" applyAlignment="1">
      <alignment vertical="center"/>
      <protection/>
    </xf>
    <xf numFmtId="0" fontId="0" fillId="0" borderId="56" xfId="49" applyFont="1" applyFill="1" applyBorder="1" applyAlignment="1">
      <alignment horizontal="center" vertical="center"/>
      <protection/>
    </xf>
    <xf numFmtId="0" fontId="4" fillId="0" borderId="17" xfId="48" applyFont="1" applyFill="1" applyBorder="1" applyAlignment="1" applyProtection="1">
      <alignment horizontal="left" vertical="center"/>
      <protection locked="0"/>
    </xf>
    <xf numFmtId="0" fontId="4" fillId="0" borderId="52" xfId="48" applyFont="1" applyFill="1" applyBorder="1" applyAlignment="1" applyProtection="1">
      <alignment horizontal="center" vertical="center"/>
      <protection locked="0"/>
    </xf>
    <xf numFmtId="0" fontId="0" fillId="0" borderId="17" xfId="49" applyFont="1" applyFill="1" applyBorder="1" applyAlignment="1">
      <alignment vertical="center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0" fillId="0" borderId="26" xfId="49" applyFont="1" applyFill="1" applyBorder="1" applyAlignment="1">
      <alignment horizontal="center" vertical="center"/>
      <protection/>
    </xf>
    <xf numFmtId="0" fontId="0" fillId="0" borderId="53" xfId="49" applyFont="1" applyFill="1" applyBorder="1" applyAlignment="1">
      <alignment horizontal="center" vertical="center"/>
      <protection/>
    </xf>
    <xf numFmtId="0" fontId="0" fillId="0" borderId="27" xfId="49" applyFont="1" applyFill="1" applyBorder="1" applyAlignment="1">
      <alignment horizontal="center" vertical="center"/>
      <protection/>
    </xf>
    <xf numFmtId="1" fontId="13" fillId="0" borderId="54" xfId="0" applyNumberFormat="1" applyFont="1" applyFill="1" applyBorder="1" applyAlignment="1" applyProtection="1">
      <alignment horizontal="center" vertical="center"/>
      <protection locked="0"/>
    </xf>
    <xf numFmtId="1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9" fillId="0" borderId="16" xfId="49" applyFont="1" applyFill="1" applyBorder="1" applyAlignment="1">
      <alignment horizontal="center" vertical="center"/>
      <protection/>
    </xf>
    <xf numFmtId="0" fontId="9" fillId="0" borderId="16" xfId="49" applyFont="1" applyFill="1" applyBorder="1" applyAlignment="1">
      <alignment horizontal="center" vertical="center"/>
      <protection/>
    </xf>
    <xf numFmtId="0" fontId="0" fillId="0" borderId="51" xfId="49" applyFont="1" applyFill="1" applyBorder="1" applyAlignment="1">
      <alignment horizontal="center" vertical="center"/>
      <protection/>
    </xf>
    <xf numFmtId="1" fontId="13" fillId="0" borderId="16" xfId="48" applyNumberFormat="1" applyFont="1" applyFill="1" applyBorder="1" applyAlignment="1" applyProtection="1">
      <alignment horizontal="center" vertical="center"/>
      <protection locked="0"/>
    </xf>
    <xf numFmtId="1" fontId="4" fillId="0" borderId="51" xfId="48" applyNumberFormat="1" applyFont="1" applyFill="1" applyBorder="1" applyAlignment="1" applyProtection="1">
      <alignment horizontal="center" vertical="center"/>
      <protection locked="0"/>
    </xf>
    <xf numFmtId="0" fontId="9" fillId="0" borderId="17" xfId="49" applyFont="1" applyFill="1" applyBorder="1" applyAlignment="1">
      <alignment horizontal="center" vertical="center"/>
      <protection/>
    </xf>
    <xf numFmtId="0" fontId="0" fillId="0" borderId="52" xfId="49" applyFont="1" applyFill="1" applyBorder="1" applyAlignment="1">
      <alignment horizontal="center" vertical="center"/>
      <protection/>
    </xf>
    <xf numFmtId="182" fontId="0" fillId="0" borderId="50" xfId="49" applyNumberFormat="1" applyFont="1" applyBorder="1" applyAlignment="1">
      <alignment vertical="center"/>
      <protection/>
    </xf>
    <xf numFmtId="182" fontId="0" fillId="0" borderId="51" xfId="49" applyNumberFormat="1" applyFont="1" applyBorder="1" applyAlignment="1">
      <alignment vertical="center"/>
      <protection/>
    </xf>
    <xf numFmtId="182" fontId="0" fillId="0" borderId="52" xfId="49" applyNumberFormat="1" applyFont="1" applyBorder="1" applyAlignment="1">
      <alignment vertical="center"/>
      <protection/>
    </xf>
    <xf numFmtId="181" fontId="0" fillId="0" borderId="57" xfId="49" applyNumberFormat="1" applyFont="1" applyBorder="1" applyAlignment="1">
      <alignment vertical="center"/>
      <protection/>
    </xf>
    <xf numFmtId="181" fontId="0" fillId="0" borderId="58" xfId="49" applyNumberFormat="1" applyFont="1" applyBorder="1" applyAlignment="1">
      <alignment vertical="center"/>
      <protection/>
    </xf>
    <xf numFmtId="181" fontId="0" fillId="0" borderId="59" xfId="49" applyNumberFormat="1" applyFont="1" applyBorder="1" applyAlignment="1">
      <alignment vertical="center"/>
      <protection/>
    </xf>
    <xf numFmtId="4" fontId="0" fillId="33" borderId="54" xfId="49" applyNumberFormat="1" applyFont="1" applyFill="1" applyBorder="1" applyAlignment="1">
      <alignment vertical="center"/>
      <protection/>
    </xf>
    <xf numFmtId="4" fontId="0" fillId="0" borderId="50" xfId="49" applyNumberFormat="1" applyFont="1" applyBorder="1" applyAlignment="1">
      <alignment vertical="center"/>
      <protection/>
    </xf>
    <xf numFmtId="4" fontId="0" fillId="33" borderId="16" xfId="49" applyNumberFormat="1" applyFont="1" applyFill="1" applyBorder="1" applyAlignment="1">
      <alignment vertical="center"/>
      <protection/>
    </xf>
    <xf numFmtId="4" fontId="0" fillId="0" borderId="51" xfId="49" applyNumberFormat="1" applyFont="1" applyBorder="1" applyAlignment="1">
      <alignment vertical="center"/>
      <protection/>
    </xf>
    <xf numFmtId="4" fontId="0" fillId="33" borderId="17" xfId="49" applyNumberFormat="1" applyFont="1" applyFill="1" applyBorder="1" applyAlignment="1">
      <alignment vertical="center"/>
      <protection/>
    </xf>
    <xf numFmtId="4" fontId="0" fillId="0" borderId="52" xfId="49" applyNumberFormat="1" applyFont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1" fontId="0" fillId="0" borderId="28" xfId="0" applyNumberFormat="1" applyFont="1" applyFill="1" applyBorder="1" applyAlignment="1">
      <alignment horizontal="center" vertical="center"/>
    </xf>
    <xf numFmtId="49" fontId="4" fillId="0" borderId="18" xfId="48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6" xfId="0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1" xfId="48" applyNumberFormat="1" applyFont="1" applyFill="1" applyBorder="1" applyAlignment="1">
      <alignment horizontal="center"/>
      <protection/>
    </xf>
    <xf numFmtId="1" fontId="0" fillId="0" borderId="11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>
      <alignment horizontal="right"/>
    </xf>
    <xf numFmtId="20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1" fontId="0" fillId="33" borderId="54" xfId="0" applyNumberFormat="1" applyFont="1" applyFill="1" applyBorder="1" applyAlignment="1">
      <alignment horizontal="center" vertical="center"/>
    </xf>
    <xf numFmtId="1" fontId="0" fillId="33" borderId="61" xfId="0" applyNumberFormat="1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1" fontId="0" fillId="33" borderId="54" xfId="0" applyNumberFormat="1" applyFont="1" applyFill="1" applyBorder="1" applyAlignment="1">
      <alignment horizontal="center" vertical="center"/>
    </xf>
    <xf numFmtId="1" fontId="0" fillId="33" borderId="61" xfId="0" applyNumberFormat="1" applyFont="1" applyFill="1" applyBorder="1" applyAlignment="1">
      <alignment horizontal="center" vertical="center"/>
    </xf>
    <xf numFmtId="1" fontId="0" fillId="33" borderId="54" xfId="0" applyNumberFormat="1" applyFont="1" applyFill="1" applyBorder="1" applyAlignment="1">
      <alignment horizontal="center" vertical="center"/>
    </xf>
    <xf numFmtId="1" fontId="0" fillId="33" borderId="61" xfId="0" applyNumberFormat="1" applyFont="1" applyFill="1" applyBorder="1" applyAlignment="1">
      <alignment horizontal="center" vertical="center"/>
    </xf>
    <xf numFmtId="0" fontId="0" fillId="0" borderId="30" xfId="49" applyFont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 vertical="center"/>
      <protection/>
    </xf>
    <xf numFmtId="49" fontId="0" fillId="0" borderId="35" xfId="49" applyNumberFormat="1" applyFont="1" applyBorder="1" applyAlignment="1">
      <alignment horizontal="center" vertical="center" wrapText="1"/>
      <protection/>
    </xf>
    <xf numFmtId="49" fontId="0" fillId="0" borderId="0" xfId="49" applyNumberFormat="1" applyFont="1" applyBorder="1" applyAlignment="1">
      <alignment horizontal="center" vertical="center" wrapText="1"/>
      <protection/>
    </xf>
    <xf numFmtId="49" fontId="0" fillId="0" borderId="63" xfId="49" applyNumberFormat="1" applyFont="1" applyBorder="1" applyAlignment="1">
      <alignment horizontal="center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NSS_2004_orig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rihlaska_ns_excel95" xfId="48"/>
    <cellStyle name="normální_St_listiny" xfId="49"/>
    <cellStyle name="Poznámka" xfId="50"/>
    <cellStyle name="Percent" xfId="51"/>
    <cellStyle name="Propojená buňka" xfId="52"/>
    <cellStyle name="Followed Hyperlink" xfId="53"/>
    <cellStyle name="Správně" xfId="54"/>
    <cellStyle name="Styl 1" xfId="55"/>
    <cellStyle name="Styl 2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0</xdr:rowOff>
    </xdr:from>
    <xdr:to>
      <xdr:col>6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6372225" y="838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142875</xdr:rowOff>
    </xdr:from>
    <xdr:to>
      <xdr:col>6</xdr:col>
      <xdr:colOff>9525</xdr:colOff>
      <xdr:row>106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6362700" y="176117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6</xdr:col>
      <xdr:colOff>9525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372225" y="1000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142875</xdr:rowOff>
    </xdr:from>
    <xdr:to>
      <xdr:col>6</xdr:col>
      <xdr:colOff>9525</xdr:colOff>
      <xdr:row>102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6362700" y="169640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99</xdr:row>
      <xdr:rowOff>142875</xdr:rowOff>
    </xdr:from>
    <xdr:to>
      <xdr:col>6</xdr:col>
      <xdr:colOff>9525</xdr:colOff>
      <xdr:row>99</xdr:row>
      <xdr:rowOff>161925</xdr:rowOff>
    </xdr:to>
    <xdr:sp>
      <xdr:nvSpPr>
        <xdr:cNvPr id="5" name="Line 5"/>
        <xdr:cNvSpPr>
          <a:spLocks/>
        </xdr:cNvSpPr>
      </xdr:nvSpPr>
      <xdr:spPr>
        <a:xfrm flipH="1" flipV="1">
          <a:off x="6362700" y="16478250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A27" sqref="A27"/>
    </sheetView>
  </sheetViews>
  <sheetFormatPr defaultColWidth="9.00390625" defaultRowHeight="12.75"/>
  <cols>
    <col min="1" max="1" width="23.625" style="0" customWidth="1"/>
    <col min="2" max="2" width="10.00390625" style="0" customWidth="1"/>
    <col min="3" max="3" width="12.125" style="0" customWidth="1"/>
    <col min="4" max="4" width="14.25390625" style="0" customWidth="1"/>
    <col min="5" max="5" width="12.375" style="0" customWidth="1"/>
    <col min="6" max="6" width="14.25390625" style="0" customWidth="1"/>
    <col min="7" max="7" width="9.75390625" style="0" customWidth="1"/>
  </cols>
  <sheetData>
    <row r="1" spans="1:7" ht="20.25">
      <c r="A1" s="269" t="s">
        <v>489</v>
      </c>
      <c r="B1" s="269"/>
      <c r="C1" s="269"/>
      <c r="D1" s="269"/>
      <c r="E1" s="269"/>
      <c r="F1" s="269"/>
      <c r="G1" s="269"/>
    </row>
    <row r="2" spans="1:7" ht="20.25">
      <c r="A2" s="269" t="s">
        <v>491</v>
      </c>
      <c r="B2" s="269"/>
      <c r="C2" s="269"/>
      <c r="D2" s="269"/>
      <c r="E2" s="269"/>
      <c r="F2" s="269"/>
      <c r="G2" s="269"/>
    </row>
    <row r="3" spans="1:7" ht="20.25">
      <c r="A3" s="269" t="s">
        <v>488</v>
      </c>
      <c r="B3" s="269"/>
      <c r="C3" s="269"/>
      <c r="D3" s="269"/>
      <c r="E3" s="269"/>
      <c r="F3" s="269"/>
      <c r="G3" s="269"/>
    </row>
    <row r="4" spans="1:7" ht="20.25">
      <c r="A4" s="269" t="s">
        <v>471</v>
      </c>
      <c r="B4" s="269"/>
      <c r="C4" s="269"/>
      <c r="D4" s="269"/>
      <c r="E4" s="269"/>
      <c r="F4" s="269"/>
      <c r="G4" s="269"/>
    </row>
    <row r="5" spans="1:7" ht="20.25">
      <c r="A5" s="269" t="s">
        <v>490</v>
      </c>
      <c r="B5" s="269"/>
      <c r="C5" s="269"/>
      <c r="D5" s="269"/>
      <c r="E5" s="269"/>
      <c r="F5" s="269"/>
      <c r="G5" s="269"/>
    </row>
    <row r="6" spans="1:7" ht="20.25">
      <c r="A6" s="1"/>
      <c r="B6" s="1"/>
      <c r="C6" s="1"/>
      <c r="D6" s="1"/>
      <c r="E6" s="1"/>
      <c r="F6" s="1"/>
      <c r="G6" s="1"/>
    </row>
    <row r="7" spans="1:7" ht="15">
      <c r="A7" s="2" t="s">
        <v>164</v>
      </c>
      <c r="B7" s="2" t="s">
        <v>492</v>
      </c>
      <c r="C7" s="2"/>
      <c r="D7" s="2"/>
      <c r="E7" s="2"/>
      <c r="F7" s="2"/>
      <c r="G7" s="2"/>
    </row>
    <row r="8" spans="1:7" ht="15">
      <c r="A8" s="2" t="s">
        <v>165</v>
      </c>
      <c r="B8" s="3" t="s">
        <v>497</v>
      </c>
      <c r="C8" s="2"/>
      <c r="D8" s="2"/>
      <c r="E8" s="2"/>
      <c r="F8" s="2"/>
      <c r="G8" s="2"/>
    </row>
    <row r="9" spans="1:7" ht="15">
      <c r="A9" s="2"/>
      <c r="B9" s="3"/>
      <c r="C9" s="2"/>
      <c r="D9" s="2"/>
      <c r="E9" s="2"/>
      <c r="F9" s="2"/>
      <c r="G9" s="2"/>
    </row>
    <row r="10" spans="1:7" ht="15">
      <c r="A10" s="2" t="s">
        <v>493</v>
      </c>
      <c r="B10" s="3"/>
      <c r="C10" s="3" t="s">
        <v>477</v>
      </c>
      <c r="D10" s="3"/>
      <c r="E10" s="2"/>
      <c r="F10" s="2"/>
      <c r="G10" s="2"/>
    </row>
    <row r="11" spans="1:7" ht="15">
      <c r="A11" s="2"/>
      <c r="B11" s="4"/>
      <c r="C11" s="4"/>
      <c r="D11" s="3"/>
      <c r="E11" s="2"/>
      <c r="F11" s="2"/>
      <c r="G11" s="2"/>
    </row>
    <row r="12" spans="1:7" ht="15">
      <c r="A12" s="2" t="s">
        <v>472</v>
      </c>
      <c r="B12" s="3"/>
      <c r="C12" s="3" t="s">
        <v>478</v>
      </c>
      <c r="D12" s="3"/>
      <c r="E12" s="2"/>
      <c r="F12" s="2"/>
      <c r="G12" s="2"/>
    </row>
    <row r="13" spans="1:7" ht="15">
      <c r="A13" s="2"/>
      <c r="B13" s="4"/>
      <c r="C13" s="4"/>
      <c r="D13" s="3"/>
      <c r="E13" s="2"/>
      <c r="F13" s="5"/>
      <c r="G13" s="2"/>
    </row>
    <row r="14" spans="1:7" ht="15">
      <c r="A14" s="3" t="s">
        <v>166</v>
      </c>
      <c r="B14" s="3"/>
      <c r="C14" s="3" t="s">
        <v>479</v>
      </c>
      <c r="D14" s="3"/>
      <c r="E14" s="2"/>
      <c r="F14" s="5"/>
      <c r="G14" s="2"/>
    </row>
    <row r="15" spans="1:7" ht="15">
      <c r="A15" s="3" t="s">
        <v>167</v>
      </c>
      <c r="B15" s="3"/>
      <c r="C15" s="3" t="s">
        <v>480</v>
      </c>
      <c r="D15" s="3"/>
      <c r="E15" s="2"/>
      <c r="F15" s="2"/>
      <c r="G15" s="2"/>
    </row>
    <row r="16" spans="1:7" ht="15">
      <c r="A16" s="3" t="s">
        <v>476</v>
      </c>
      <c r="B16" s="3"/>
      <c r="C16" s="3" t="s">
        <v>481</v>
      </c>
      <c r="D16" s="3"/>
      <c r="E16" s="2"/>
      <c r="F16" s="2"/>
      <c r="G16" s="2"/>
    </row>
    <row r="17" spans="1:7" ht="15">
      <c r="A17" s="4"/>
      <c r="B17" s="4"/>
      <c r="C17" s="4"/>
      <c r="D17" s="3"/>
      <c r="E17" s="2"/>
      <c r="F17" s="2"/>
      <c r="G17" s="2"/>
    </row>
    <row r="18" spans="1:7" ht="15">
      <c r="A18" s="3" t="s">
        <v>168</v>
      </c>
      <c r="B18" s="3"/>
      <c r="C18" s="3" t="s">
        <v>482</v>
      </c>
      <c r="D18" s="3"/>
      <c r="E18" s="5"/>
      <c r="F18" s="2"/>
      <c r="G18" s="2"/>
    </row>
    <row r="19" spans="1:7" ht="15">
      <c r="A19" s="4"/>
      <c r="B19" s="4"/>
      <c r="C19" s="3" t="s">
        <v>483</v>
      </c>
      <c r="D19" s="3"/>
      <c r="E19" s="2"/>
      <c r="F19" s="2"/>
      <c r="G19" s="2"/>
    </row>
    <row r="20" spans="1:6" ht="15">
      <c r="A20" s="4"/>
      <c r="B20" s="4"/>
      <c r="C20" s="3" t="s">
        <v>484</v>
      </c>
      <c r="D20" s="3"/>
      <c r="E20" s="2"/>
      <c r="F20" s="2"/>
    </row>
    <row r="21" spans="1:6" ht="15">
      <c r="A21" s="4"/>
      <c r="B21" s="4"/>
      <c r="C21" s="3" t="s">
        <v>485</v>
      </c>
      <c r="D21" s="3"/>
      <c r="E21" s="2"/>
      <c r="F21" s="5"/>
    </row>
    <row r="22" spans="1:6" ht="15">
      <c r="A22" s="4"/>
      <c r="B22" s="4"/>
      <c r="C22" s="3" t="s">
        <v>494</v>
      </c>
      <c r="D22" s="3"/>
      <c r="E22" s="2"/>
      <c r="F22" s="2"/>
    </row>
    <row r="23" spans="1:6" ht="15">
      <c r="A23" s="4"/>
      <c r="B23" s="4"/>
      <c r="C23" s="3" t="s">
        <v>486</v>
      </c>
      <c r="D23" s="3"/>
      <c r="E23" s="2"/>
      <c r="F23" s="2"/>
    </row>
    <row r="24" spans="1:6" ht="15">
      <c r="A24" s="4"/>
      <c r="B24" s="4"/>
      <c r="C24" s="3" t="s">
        <v>487</v>
      </c>
      <c r="D24" s="3"/>
      <c r="E24" s="2"/>
      <c r="F24" s="2"/>
    </row>
    <row r="25" spans="1:6" ht="15">
      <c r="A25" s="4"/>
      <c r="B25" s="4"/>
      <c r="C25" s="2"/>
      <c r="D25" s="2"/>
      <c r="E25" s="2"/>
      <c r="F25" s="2"/>
    </row>
    <row r="26" spans="1:6" ht="15">
      <c r="A26" s="4"/>
      <c r="B26" s="4"/>
      <c r="C26" s="2"/>
      <c r="D26" s="2"/>
      <c r="E26" s="2"/>
      <c r="F26" s="2"/>
    </row>
    <row r="27" spans="1:6" ht="15">
      <c r="A27" s="4"/>
      <c r="B27" s="4"/>
      <c r="C27" s="2"/>
      <c r="D27" s="2"/>
      <c r="E27" s="2"/>
      <c r="F27" s="2"/>
    </row>
    <row r="28" spans="1:6" ht="15">
      <c r="A28" s="4"/>
      <c r="B28" s="4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 t="s">
        <v>169</v>
      </c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 t="s">
        <v>499</v>
      </c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 t="s">
        <v>498</v>
      </c>
      <c r="B34" s="2"/>
      <c r="C34" s="2"/>
      <c r="D34" s="2"/>
      <c r="E34" s="2"/>
      <c r="F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 t="s">
        <v>235</v>
      </c>
      <c r="B36" s="2"/>
      <c r="C36" s="2"/>
      <c r="D36" s="2"/>
      <c r="E36" s="2"/>
      <c r="F36" s="2"/>
      <c r="G36" s="2"/>
    </row>
    <row r="37" spans="2:7" ht="15">
      <c r="B37" s="2"/>
      <c r="C37" s="2"/>
      <c r="D37" s="2"/>
      <c r="E37" s="2"/>
      <c r="F37" s="2"/>
      <c r="G37" s="2"/>
    </row>
    <row r="38" spans="1:7" ht="15">
      <c r="A38" s="2" t="s">
        <v>473</v>
      </c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 t="s">
        <v>495</v>
      </c>
      <c r="B40" s="2"/>
      <c r="C40" s="2"/>
      <c r="D40" s="2"/>
      <c r="E40" s="2"/>
      <c r="F40" s="2"/>
      <c r="G40" s="2"/>
    </row>
    <row r="41" spans="1:7" ht="15">
      <c r="A41" s="2" t="s">
        <v>496</v>
      </c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.75">
      <c r="A43" s="270" t="s">
        <v>474</v>
      </c>
      <c r="B43" s="270"/>
      <c r="C43" s="270"/>
      <c r="D43" s="270"/>
      <c r="E43" s="270"/>
      <c r="F43" s="270"/>
      <c r="G43" s="270"/>
    </row>
    <row r="44" spans="1:7" ht="15.75">
      <c r="A44" s="6"/>
      <c r="B44" s="6"/>
      <c r="C44" s="6"/>
      <c r="D44" s="6"/>
      <c r="E44" s="6"/>
      <c r="F44" s="6"/>
      <c r="G44" s="6"/>
    </row>
    <row r="45" spans="1:7" ht="15.75">
      <c r="A45" s="6"/>
      <c r="B45" s="6"/>
      <c r="C45" s="6"/>
      <c r="D45" s="6"/>
      <c r="E45" s="6"/>
      <c r="F45" s="6"/>
      <c r="G45" s="6"/>
    </row>
    <row r="46" spans="1:7" ht="15.75">
      <c r="A46" s="6"/>
      <c r="B46" s="6"/>
      <c r="C46" s="6"/>
      <c r="D46" s="6"/>
      <c r="E46" s="6"/>
      <c r="F46" s="6"/>
      <c r="G46" s="6"/>
    </row>
    <row r="47" spans="1:7" ht="15.75">
      <c r="A47" s="6"/>
      <c r="B47" s="6"/>
      <c r="C47" s="6"/>
      <c r="D47" s="6"/>
      <c r="E47" s="6"/>
      <c r="F47" s="6"/>
      <c r="G47" s="6"/>
    </row>
    <row r="48" spans="1:7" ht="15">
      <c r="A48" s="2" t="s">
        <v>170</v>
      </c>
      <c r="B48" s="2"/>
      <c r="C48" s="2"/>
      <c r="D48" s="2"/>
      <c r="E48" s="268" t="s">
        <v>171</v>
      </c>
      <c r="F48" s="268"/>
      <c r="G48" s="2"/>
    </row>
    <row r="49" spans="1:7" ht="15">
      <c r="A49" s="2" t="s">
        <v>475</v>
      </c>
      <c r="B49" s="2"/>
      <c r="C49" s="2"/>
      <c r="D49" s="2"/>
      <c r="E49" s="4" t="s">
        <v>61</v>
      </c>
      <c r="F49" s="2" t="s">
        <v>172</v>
      </c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</sheetData>
  <sheetProtection sheet="1" objects="1" scenarios="1" selectLockedCells="1" selectUnlockedCells="1"/>
  <mergeCells count="7">
    <mergeCell ref="E48:F48"/>
    <mergeCell ref="A1:G1"/>
    <mergeCell ref="A2:G2"/>
    <mergeCell ref="A43:G43"/>
    <mergeCell ref="A4:G4"/>
    <mergeCell ref="A5:G5"/>
    <mergeCell ref="A3:G3"/>
  </mergeCells>
  <printOptions horizontalCentered="1"/>
  <pageMargins left="1.14" right="0.7874015748031497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&amp;LFile: 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65"/>
  <sheetViews>
    <sheetView zoomScale="75" zoomScaleNormal="75" zoomScalePageLayoutView="0" workbookViewId="0" topLeftCell="A1">
      <selection activeCell="G172" sqref="G172"/>
    </sheetView>
  </sheetViews>
  <sheetFormatPr defaultColWidth="9.00390625" defaultRowHeight="12.75"/>
  <cols>
    <col min="1" max="1" width="6.00390625" style="7" bestFit="1" customWidth="1"/>
    <col min="2" max="2" width="13.375" style="0" bestFit="1" customWidth="1"/>
    <col min="3" max="3" width="8.75390625" style="0" bestFit="1" customWidth="1"/>
    <col min="4" max="4" width="26.75390625" style="0" bestFit="1" customWidth="1"/>
    <col min="6" max="6" width="19.625" style="0" bestFit="1" customWidth="1"/>
    <col min="7" max="7" width="7.125" style="0" bestFit="1" customWidth="1"/>
    <col min="12" max="12" width="10.625" style="0" bestFit="1" customWidth="1"/>
    <col min="13" max="13" width="10.125" style="0" customWidth="1"/>
    <col min="14" max="14" width="8.25390625" style="0" customWidth="1"/>
    <col min="15" max="15" width="11.375" style="0" bestFit="1" customWidth="1"/>
  </cols>
  <sheetData>
    <row r="1" spans="1:13" ht="12.75">
      <c r="A1" s="9"/>
      <c r="B1" s="8" t="s">
        <v>174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3.5" thickBo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ht="12.75">
      <c r="A3" s="278" t="s">
        <v>175</v>
      </c>
      <c r="B3" s="276" t="s">
        <v>0</v>
      </c>
      <c r="C3" s="277"/>
      <c r="D3" s="68" t="s">
        <v>1</v>
      </c>
      <c r="E3" s="69" t="s">
        <v>2</v>
      </c>
      <c r="F3" s="70" t="s">
        <v>3</v>
      </c>
      <c r="G3" s="70"/>
      <c r="H3" s="271" t="s">
        <v>179</v>
      </c>
      <c r="I3" s="271"/>
      <c r="J3" s="271"/>
      <c r="K3" s="271"/>
      <c r="L3" s="271"/>
      <c r="M3" s="272"/>
      <c r="N3" s="98" t="s">
        <v>185</v>
      </c>
    </row>
    <row r="4" spans="1:14" ht="13.5" thickBot="1">
      <c r="A4" s="279"/>
      <c r="B4" s="62" t="s">
        <v>5</v>
      </c>
      <c r="C4" s="62" t="s">
        <v>6</v>
      </c>
      <c r="D4" s="63" t="s">
        <v>7</v>
      </c>
      <c r="E4" s="63" t="s">
        <v>8</v>
      </c>
      <c r="F4" s="64" t="s">
        <v>9</v>
      </c>
      <c r="G4" s="64" t="s">
        <v>4</v>
      </c>
      <c r="H4" s="65" t="s">
        <v>10</v>
      </c>
      <c r="I4" s="66" t="s">
        <v>11</v>
      </c>
      <c r="J4" s="67" t="s">
        <v>12</v>
      </c>
      <c r="K4" s="67" t="s">
        <v>13</v>
      </c>
      <c r="L4" s="67" t="s">
        <v>14</v>
      </c>
      <c r="M4" s="94" t="s">
        <v>15</v>
      </c>
      <c r="N4" s="99" t="s">
        <v>186</v>
      </c>
    </row>
    <row r="5" spans="1:14" ht="13.5" thickTop="1">
      <c r="A5" s="71">
        <v>1</v>
      </c>
      <c r="B5" s="106" t="s">
        <v>249</v>
      </c>
      <c r="C5" s="106" t="s">
        <v>72</v>
      </c>
      <c r="D5" s="14" t="s">
        <v>251</v>
      </c>
      <c r="E5" s="107" t="s">
        <v>256</v>
      </c>
      <c r="F5" s="106" t="s">
        <v>252</v>
      </c>
      <c r="G5" s="108" t="s">
        <v>255</v>
      </c>
      <c r="H5" s="247">
        <v>87</v>
      </c>
      <c r="I5" s="248">
        <v>96</v>
      </c>
      <c r="J5" s="248">
        <v>98</v>
      </c>
      <c r="K5" s="248">
        <v>89</v>
      </c>
      <c r="L5" s="17">
        <v>97</v>
      </c>
      <c r="M5" s="96">
        <v>184</v>
      </c>
      <c r="N5" s="241">
        <v>1000</v>
      </c>
    </row>
    <row r="6" spans="1:14" ht="12.75">
      <c r="A6" s="72">
        <v>2</v>
      </c>
      <c r="B6" s="18" t="s">
        <v>21</v>
      </c>
      <c r="C6" s="18" t="s">
        <v>22</v>
      </c>
      <c r="D6" s="14" t="s">
        <v>20</v>
      </c>
      <c r="E6" s="19" t="s">
        <v>23</v>
      </c>
      <c r="F6" s="18" t="s">
        <v>24</v>
      </c>
      <c r="G6" s="20">
        <v>0.05902777777777778</v>
      </c>
      <c r="H6" s="247">
        <v>83</v>
      </c>
      <c r="I6" s="43">
        <v>100</v>
      </c>
      <c r="J6" s="43">
        <v>100</v>
      </c>
      <c r="K6" s="43">
        <v>96</v>
      </c>
      <c r="L6" s="17">
        <v>100</v>
      </c>
      <c r="M6" s="96">
        <v>183</v>
      </c>
      <c r="N6" s="242">
        <v>857</v>
      </c>
    </row>
    <row r="7" spans="1:14" ht="12.75">
      <c r="A7" s="71">
        <v>3</v>
      </c>
      <c r="B7" s="18" t="s">
        <v>31</v>
      </c>
      <c r="C7" s="18" t="s">
        <v>32</v>
      </c>
      <c r="D7" s="14" t="s">
        <v>20</v>
      </c>
      <c r="E7" s="19" t="s">
        <v>33</v>
      </c>
      <c r="F7" s="18" t="s">
        <v>188</v>
      </c>
      <c r="G7" s="48">
        <v>0.059722222222222225</v>
      </c>
      <c r="H7" s="247">
        <v>82.33</v>
      </c>
      <c r="I7" s="43">
        <v>100</v>
      </c>
      <c r="J7" s="43">
        <v>100</v>
      </c>
      <c r="K7" s="43">
        <v>100</v>
      </c>
      <c r="L7" s="17">
        <v>100</v>
      </c>
      <c r="M7" s="96">
        <v>182.33</v>
      </c>
      <c r="N7" s="242">
        <v>714</v>
      </c>
    </row>
    <row r="8" spans="1:14" ht="12.75">
      <c r="A8" s="72">
        <v>4</v>
      </c>
      <c r="B8" s="14" t="s">
        <v>71</v>
      </c>
      <c r="C8" s="14" t="s">
        <v>110</v>
      </c>
      <c r="D8" s="14" t="s">
        <v>73</v>
      </c>
      <c r="E8" s="12" t="s">
        <v>111</v>
      </c>
      <c r="F8" s="18" t="s">
        <v>253</v>
      </c>
      <c r="G8" s="20">
        <v>0.0763888888888889</v>
      </c>
      <c r="H8" s="249">
        <v>87</v>
      </c>
      <c r="I8" s="248">
        <v>92</v>
      </c>
      <c r="J8" s="248">
        <v>96</v>
      </c>
      <c r="K8" s="248">
        <v>0</v>
      </c>
      <c r="L8" s="17">
        <v>94</v>
      </c>
      <c r="M8" s="96">
        <v>181</v>
      </c>
      <c r="N8" s="242">
        <v>571</v>
      </c>
    </row>
    <row r="9" spans="1:14" ht="12.75">
      <c r="A9" s="71">
        <v>5</v>
      </c>
      <c r="B9" s="18" t="s">
        <v>31</v>
      </c>
      <c r="C9" s="18" t="s">
        <v>140</v>
      </c>
      <c r="D9" s="14" t="s">
        <v>20</v>
      </c>
      <c r="E9" s="19" t="s">
        <v>152</v>
      </c>
      <c r="F9" s="25" t="s">
        <v>189</v>
      </c>
      <c r="G9" s="21"/>
      <c r="H9" s="247">
        <v>75</v>
      </c>
      <c r="I9" s="248">
        <v>98</v>
      </c>
      <c r="J9" s="248">
        <v>98</v>
      </c>
      <c r="K9" s="248">
        <v>100</v>
      </c>
      <c r="L9" s="17">
        <v>99</v>
      </c>
      <c r="M9" s="96">
        <v>174</v>
      </c>
      <c r="N9" s="242">
        <v>429</v>
      </c>
    </row>
    <row r="10" spans="1:14" ht="12.75">
      <c r="A10" s="72">
        <v>6</v>
      </c>
      <c r="B10" s="14" t="s">
        <v>25</v>
      </c>
      <c r="C10" s="14" t="s">
        <v>26</v>
      </c>
      <c r="D10" s="14" t="s">
        <v>27</v>
      </c>
      <c r="E10" s="12" t="s">
        <v>28</v>
      </c>
      <c r="F10" s="14" t="s">
        <v>29</v>
      </c>
      <c r="G10" s="15" t="s">
        <v>30</v>
      </c>
      <c r="H10" s="247">
        <v>76.67</v>
      </c>
      <c r="I10" s="248">
        <v>94</v>
      </c>
      <c r="J10" s="248">
        <v>94</v>
      </c>
      <c r="K10" s="248">
        <v>100</v>
      </c>
      <c r="L10" s="17">
        <v>97</v>
      </c>
      <c r="M10" s="96">
        <v>173.67</v>
      </c>
      <c r="N10" s="242">
        <v>286</v>
      </c>
    </row>
    <row r="11" spans="1:14" ht="13.5" thickBot="1">
      <c r="A11" s="245">
        <v>7</v>
      </c>
      <c r="B11" s="188" t="s">
        <v>250</v>
      </c>
      <c r="C11" s="188" t="s">
        <v>120</v>
      </c>
      <c r="D11" s="75" t="s">
        <v>251</v>
      </c>
      <c r="E11" s="189" t="s">
        <v>257</v>
      </c>
      <c r="F11" s="188" t="s">
        <v>254</v>
      </c>
      <c r="G11" s="246" t="s">
        <v>51</v>
      </c>
      <c r="H11" s="250">
        <v>72</v>
      </c>
      <c r="I11" s="251">
        <v>94</v>
      </c>
      <c r="J11" s="251">
        <v>36</v>
      </c>
      <c r="K11" s="251">
        <v>100</v>
      </c>
      <c r="L11" s="78">
        <v>97</v>
      </c>
      <c r="M11" s="97">
        <v>169</v>
      </c>
      <c r="N11" s="243">
        <v>143</v>
      </c>
    </row>
    <row r="12" spans="1:13" ht="12.7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1"/>
      <c r="B14" s="8" t="s">
        <v>176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3.5" thickBo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4" ht="12.75">
      <c r="A16" s="278" t="s">
        <v>175</v>
      </c>
      <c r="B16" s="276" t="s">
        <v>0</v>
      </c>
      <c r="C16" s="277"/>
      <c r="D16" s="68" t="s">
        <v>1</v>
      </c>
      <c r="E16" s="69" t="s">
        <v>2</v>
      </c>
      <c r="F16" s="70" t="s">
        <v>3</v>
      </c>
      <c r="G16" s="70"/>
      <c r="H16" s="271" t="s">
        <v>179</v>
      </c>
      <c r="I16" s="271"/>
      <c r="J16" s="271"/>
      <c r="K16" s="271"/>
      <c r="L16" s="271"/>
      <c r="M16" s="272"/>
      <c r="N16" s="98" t="s">
        <v>185</v>
      </c>
    </row>
    <row r="17" spans="1:14" ht="13.5" thickBot="1">
      <c r="A17" s="279"/>
      <c r="B17" s="62" t="s">
        <v>5</v>
      </c>
      <c r="C17" s="62" t="s">
        <v>6</v>
      </c>
      <c r="D17" s="63" t="s">
        <v>7</v>
      </c>
      <c r="E17" s="63" t="s">
        <v>8</v>
      </c>
      <c r="F17" s="64" t="s">
        <v>9</v>
      </c>
      <c r="G17" s="64" t="s">
        <v>4</v>
      </c>
      <c r="H17" s="65" t="s">
        <v>10</v>
      </c>
      <c r="I17" s="66" t="s">
        <v>11</v>
      </c>
      <c r="J17" s="67" t="s">
        <v>12</v>
      </c>
      <c r="K17" s="67" t="s">
        <v>13</v>
      </c>
      <c r="L17" s="67" t="s">
        <v>14</v>
      </c>
      <c r="M17" s="94" t="s">
        <v>15</v>
      </c>
      <c r="N17" s="99" t="s">
        <v>186</v>
      </c>
    </row>
    <row r="18" spans="1:14" ht="13.5" thickTop="1">
      <c r="A18" s="71">
        <v>1</v>
      </c>
      <c r="B18" s="18" t="s">
        <v>41</v>
      </c>
      <c r="C18" s="18" t="s">
        <v>42</v>
      </c>
      <c r="D18" s="14" t="s">
        <v>43</v>
      </c>
      <c r="E18" s="19" t="s">
        <v>44</v>
      </c>
      <c r="F18" s="18" t="s">
        <v>198</v>
      </c>
      <c r="G18" s="52" t="s">
        <v>30</v>
      </c>
      <c r="H18" s="44">
        <v>96</v>
      </c>
      <c r="I18" s="43">
        <v>87</v>
      </c>
      <c r="J18" s="43">
        <v>100</v>
      </c>
      <c r="K18" s="43">
        <v>100</v>
      </c>
      <c r="L18" s="44">
        <v>100</v>
      </c>
      <c r="M18" s="101">
        <v>196</v>
      </c>
      <c r="N18" s="241">
        <v>1000</v>
      </c>
    </row>
    <row r="19" spans="1:14" ht="12.75">
      <c r="A19" s="72">
        <v>2</v>
      </c>
      <c r="B19" s="18" t="s">
        <v>258</v>
      </c>
      <c r="C19" s="18" t="s">
        <v>35</v>
      </c>
      <c r="D19" s="14" t="s">
        <v>36</v>
      </c>
      <c r="E19" s="12" t="s">
        <v>266</v>
      </c>
      <c r="F19" s="18" t="s">
        <v>268</v>
      </c>
      <c r="G19" s="20">
        <v>0.06458333333333334</v>
      </c>
      <c r="H19" s="249">
        <v>94</v>
      </c>
      <c r="I19" s="248">
        <v>98</v>
      </c>
      <c r="J19" s="248">
        <v>92</v>
      </c>
      <c r="K19" s="248">
        <v>100</v>
      </c>
      <c r="L19" s="44">
        <v>99</v>
      </c>
      <c r="M19" s="101">
        <v>193</v>
      </c>
      <c r="N19" s="252">
        <v>909</v>
      </c>
    </row>
    <row r="20" spans="1:14" ht="12.75">
      <c r="A20" s="85">
        <v>3</v>
      </c>
      <c r="B20" s="18" t="s">
        <v>45</v>
      </c>
      <c r="C20" s="18" t="s">
        <v>46</v>
      </c>
      <c r="D20" s="14" t="s">
        <v>43</v>
      </c>
      <c r="E20" s="19" t="s">
        <v>47</v>
      </c>
      <c r="F20" s="18" t="s">
        <v>48</v>
      </c>
      <c r="G20" s="20" t="s">
        <v>49</v>
      </c>
      <c r="H20" s="44">
        <v>94.33</v>
      </c>
      <c r="I20" s="43">
        <v>100</v>
      </c>
      <c r="J20" s="43">
        <v>95</v>
      </c>
      <c r="K20" s="43">
        <v>92</v>
      </c>
      <c r="L20" s="44">
        <v>97.5</v>
      </c>
      <c r="M20" s="101">
        <v>191.83</v>
      </c>
      <c r="N20" s="242">
        <v>818</v>
      </c>
    </row>
    <row r="21" spans="1:14" ht="12.75">
      <c r="A21" s="72">
        <v>4</v>
      </c>
      <c r="B21" s="106" t="s">
        <v>259</v>
      </c>
      <c r="C21" s="106" t="s">
        <v>125</v>
      </c>
      <c r="D21" s="14" t="s">
        <v>39</v>
      </c>
      <c r="E21" s="12" t="s">
        <v>267</v>
      </c>
      <c r="F21" s="106" t="s">
        <v>269</v>
      </c>
      <c r="G21" s="108" t="s">
        <v>129</v>
      </c>
      <c r="H21" s="248">
        <v>89.67</v>
      </c>
      <c r="I21" s="248">
        <v>94</v>
      </c>
      <c r="J21" s="248">
        <v>95</v>
      </c>
      <c r="K21" s="248">
        <v>100</v>
      </c>
      <c r="L21" s="44">
        <v>97.5</v>
      </c>
      <c r="M21" s="101">
        <v>187.17</v>
      </c>
      <c r="N21" s="242">
        <v>727</v>
      </c>
    </row>
    <row r="22" spans="1:14" ht="12.75">
      <c r="A22" s="85">
        <v>5</v>
      </c>
      <c r="B22" s="18" t="s">
        <v>60</v>
      </c>
      <c r="C22" s="18" t="s">
        <v>61</v>
      </c>
      <c r="D22" s="14" t="s">
        <v>36</v>
      </c>
      <c r="E22" s="12" t="s">
        <v>197</v>
      </c>
      <c r="F22" s="18" t="s">
        <v>199</v>
      </c>
      <c r="G22" s="27" t="s">
        <v>200</v>
      </c>
      <c r="H22" s="247">
        <v>90</v>
      </c>
      <c r="I22" s="248">
        <v>100</v>
      </c>
      <c r="J22" s="248">
        <v>93</v>
      </c>
      <c r="K22" s="248">
        <v>89</v>
      </c>
      <c r="L22" s="44">
        <v>96.5</v>
      </c>
      <c r="M22" s="101">
        <v>186.5</v>
      </c>
      <c r="N22" s="242">
        <v>636</v>
      </c>
    </row>
    <row r="23" spans="1:14" ht="12.75">
      <c r="A23" s="72">
        <v>6</v>
      </c>
      <c r="B23" s="14" t="s">
        <v>37</v>
      </c>
      <c r="C23" s="14" t="s">
        <v>38</v>
      </c>
      <c r="D23" s="14" t="s">
        <v>36</v>
      </c>
      <c r="E23" s="12" t="s">
        <v>191</v>
      </c>
      <c r="F23" s="14" t="s">
        <v>40</v>
      </c>
      <c r="G23" s="15" t="s">
        <v>17</v>
      </c>
      <c r="H23" s="44">
        <v>93</v>
      </c>
      <c r="I23" s="43">
        <v>88</v>
      </c>
      <c r="J23" s="43">
        <v>93</v>
      </c>
      <c r="K23" s="43">
        <v>92</v>
      </c>
      <c r="L23" s="44">
        <v>92.5</v>
      </c>
      <c r="M23" s="101">
        <v>185.5</v>
      </c>
      <c r="N23" s="242">
        <v>545</v>
      </c>
    </row>
    <row r="24" spans="1:14" ht="12.75">
      <c r="A24" s="85">
        <v>7</v>
      </c>
      <c r="B24" s="106" t="s">
        <v>260</v>
      </c>
      <c r="C24" s="106" t="s">
        <v>261</v>
      </c>
      <c r="D24" s="14" t="s">
        <v>265</v>
      </c>
      <c r="E24" s="108"/>
      <c r="F24" s="106" t="s">
        <v>76</v>
      </c>
      <c r="G24" s="108" t="s">
        <v>92</v>
      </c>
      <c r="H24" s="248">
        <v>89.67</v>
      </c>
      <c r="I24" s="248">
        <v>90</v>
      </c>
      <c r="J24" s="248">
        <v>87</v>
      </c>
      <c r="K24" s="248">
        <v>98</v>
      </c>
      <c r="L24" s="44">
        <v>94</v>
      </c>
      <c r="M24" s="101">
        <v>183.67</v>
      </c>
      <c r="N24" s="242">
        <v>455</v>
      </c>
    </row>
    <row r="25" spans="1:14" ht="12.75">
      <c r="A25" s="72">
        <v>8</v>
      </c>
      <c r="B25" s="18" t="s">
        <v>156</v>
      </c>
      <c r="C25" s="18" t="s">
        <v>157</v>
      </c>
      <c r="D25" s="14" t="s">
        <v>192</v>
      </c>
      <c r="E25" s="19" t="s">
        <v>193</v>
      </c>
      <c r="F25" s="18" t="s">
        <v>201</v>
      </c>
      <c r="G25" s="48">
        <v>0.06597222222222222</v>
      </c>
      <c r="H25" s="44">
        <v>84.67</v>
      </c>
      <c r="I25" s="43">
        <v>88</v>
      </c>
      <c r="J25" s="43">
        <v>100</v>
      </c>
      <c r="K25" s="43">
        <v>87</v>
      </c>
      <c r="L25" s="44">
        <v>94</v>
      </c>
      <c r="M25" s="101">
        <v>178.67</v>
      </c>
      <c r="N25" s="242">
        <v>364</v>
      </c>
    </row>
    <row r="26" spans="1:14" ht="12.75">
      <c r="A26" s="85">
        <v>9</v>
      </c>
      <c r="B26" s="18" t="s">
        <v>62</v>
      </c>
      <c r="C26" s="18" t="s">
        <v>63</v>
      </c>
      <c r="D26" s="14" t="s">
        <v>192</v>
      </c>
      <c r="E26" s="19" t="s">
        <v>194</v>
      </c>
      <c r="F26" s="18" t="s">
        <v>64</v>
      </c>
      <c r="G26" s="48">
        <v>0.0625</v>
      </c>
      <c r="H26" s="44">
        <v>85.67</v>
      </c>
      <c r="I26" s="43">
        <v>92</v>
      </c>
      <c r="J26" s="43">
        <v>89</v>
      </c>
      <c r="K26" s="43">
        <v>92</v>
      </c>
      <c r="L26" s="44">
        <v>92</v>
      </c>
      <c r="M26" s="101">
        <v>177.67</v>
      </c>
      <c r="N26" s="242">
        <v>273</v>
      </c>
    </row>
    <row r="27" spans="1:14" ht="12.75">
      <c r="A27" s="72">
        <v>10</v>
      </c>
      <c r="B27" s="106" t="s">
        <v>262</v>
      </c>
      <c r="C27" s="106" t="s">
        <v>81</v>
      </c>
      <c r="D27" s="14" t="s">
        <v>265</v>
      </c>
      <c r="E27" s="108"/>
      <c r="F27" s="106" t="s">
        <v>270</v>
      </c>
      <c r="G27" s="108" t="s">
        <v>92</v>
      </c>
      <c r="H27" s="249">
        <v>86</v>
      </c>
      <c r="I27" s="248">
        <v>83</v>
      </c>
      <c r="J27" s="248">
        <v>78</v>
      </c>
      <c r="K27" s="248">
        <v>89</v>
      </c>
      <c r="L27" s="44">
        <v>86</v>
      </c>
      <c r="M27" s="101">
        <v>172</v>
      </c>
      <c r="N27" s="242">
        <v>182</v>
      </c>
    </row>
    <row r="28" spans="1:14" ht="13.5" thickBot="1">
      <c r="A28" s="105">
        <v>11</v>
      </c>
      <c r="B28" s="188" t="s">
        <v>263</v>
      </c>
      <c r="C28" s="188" t="s">
        <v>264</v>
      </c>
      <c r="D28" s="75" t="s">
        <v>265</v>
      </c>
      <c r="E28" s="246"/>
      <c r="F28" s="188" t="s">
        <v>271</v>
      </c>
      <c r="G28" s="246" t="s">
        <v>97</v>
      </c>
      <c r="H28" s="251">
        <v>79.33</v>
      </c>
      <c r="I28" s="251">
        <v>0</v>
      </c>
      <c r="J28" s="251">
        <v>0</v>
      </c>
      <c r="K28" s="251">
        <v>0</v>
      </c>
      <c r="L28" s="253">
        <v>0</v>
      </c>
      <c r="M28" s="254">
        <v>79.33</v>
      </c>
      <c r="N28" s="243">
        <v>91</v>
      </c>
    </row>
    <row r="29" spans="1:14" ht="15">
      <c r="A29" s="11"/>
      <c r="B29" s="49"/>
      <c r="C29" s="49"/>
      <c r="D29" s="45"/>
      <c r="E29" s="50"/>
      <c r="F29" s="49"/>
      <c r="G29" s="51"/>
      <c r="H29" s="35"/>
      <c r="I29" s="34"/>
      <c r="J29" s="34"/>
      <c r="K29" s="34"/>
      <c r="L29" s="35"/>
      <c r="M29" s="35"/>
      <c r="N29" s="36"/>
    </row>
    <row r="30" spans="1:13" ht="12.7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1"/>
      <c r="B31" s="8" t="s">
        <v>272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3.5" thickBo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4" ht="12.75">
      <c r="A33" s="273" t="s">
        <v>175</v>
      </c>
      <c r="B33" s="276" t="s">
        <v>0</v>
      </c>
      <c r="C33" s="277"/>
      <c r="D33" s="68" t="s">
        <v>1</v>
      </c>
      <c r="E33" s="69" t="s">
        <v>2</v>
      </c>
      <c r="F33" s="70" t="s">
        <v>3</v>
      </c>
      <c r="G33" s="70"/>
      <c r="H33" s="272" t="s">
        <v>179</v>
      </c>
      <c r="I33" s="275"/>
      <c r="J33" s="275"/>
      <c r="K33" s="275"/>
      <c r="L33" s="275"/>
      <c r="M33" s="275"/>
      <c r="N33" s="98" t="s">
        <v>185</v>
      </c>
    </row>
    <row r="34" spans="1:14" ht="13.5" thickBot="1">
      <c r="A34" s="274"/>
      <c r="B34" s="62" t="s">
        <v>5</v>
      </c>
      <c r="C34" s="62" t="s">
        <v>6</v>
      </c>
      <c r="D34" s="63" t="s">
        <v>7</v>
      </c>
      <c r="E34" s="63" t="s">
        <v>8</v>
      </c>
      <c r="F34" s="64" t="s">
        <v>9</v>
      </c>
      <c r="G34" s="64" t="s">
        <v>4</v>
      </c>
      <c r="H34" s="65" t="s">
        <v>10</v>
      </c>
      <c r="I34" s="66" t="s">
        <v>11</v>
      </c>
      <c r="J34" s="67" t="s">
        <v>12</v>
      </c>
      <c r="K34" s="67" t="s">
        <v>13</v>
      </c>
      <c r="L34" s="67" t="s">
        <v>14</v>
      </c>
      <c r="M34" s="94" t="s">
        <v>15</v>
      </c>
      <c r="N34" s="99" t="s">
        <v>186</v>
      </c>
    </row>
    <row r="35" spans="1:14" ht="13.5" thickTop="1">
      <c r="A35" s="71">
        <v>1</v>
      </c>
      <c r="B35" s="60" t="s">
        <v>158</v>
      </c>
      <c r="C35" s="60" t="s">
        <v>52</v>
      </c>
      <c r="D35" s="60" t="s">
        <v>39</v>
      </c>
      <c r="E35" s="13" t="s">
        <v>159</v>
      </c>
      <c r="F35" s="60" t="s">
        <v>208</v>
      </c>
      <c r="G35" s="90" t="s">
        <v>92</v>
      </c>
      <c r="H35" s="257">
        <v>98</v>
      </c>
      <c r="I35" s="258">
        <v>89</v>
      </c>
      <c r="J35" s="258">
        <v>98</v>
      </c>
      <c r="K35" s="258">
        <v>92</v>
      </c>
      <c r="L35" s="81">
        <v>95</v>
      </c>
      <c r="M35" s="100">
        <v>193</v>
      </c>
      <c r="N35" s="255">
        <v>1000</v>
      </c>
    </row>
    <row r="36" spans="1:14" ht="12.75">
      <c r="A36" s="72">
        <v>2</v>
      </c>
      <c r="B36" s="18" t="s">
        <v>66</v>
      </c>
      <c r="C36" s="18" t="s">
        <v>67</v>
      </c>
      <c r="D36" s="26" t="s">
        <v>56</v>
      </c>
      <c r="E36" s="19" t="s">
        <v>68</v>
      </c>
      <c r="F36" s="18" t="s">
        <v>69</v>
      </c>
      <c r="G36" s="29" t="s">
        <v>70</v>
      </c>
      <c r="H36" s="44">
        <v>91.33</v>
      </c>
      <c r="I36" s="43">
        <v>95</v>
      </c>
      <c r="J36" s="43">
        <v>98</v>
      </c>
      <c r="K36" s="43">
        <v>94</v>
      </c>
      <c r="L36" s="44">
        <v>96.5</v>
      </c>
      <c r="M36" s="101">
        <v>187.83</v>
      </c>
      <c r="N36" s="242">
        <v>875</v>
      </c>
    </row>
    <row r="37" spans="1:14" ht="12.75">
      <c r="A37" s="72">
        <v>3</v>
      </c>
      <c r="B37" s="18" t="s">
        <v>205</v>
      </c>
      <c r="C37" s="18" t="s">
        <v>67</v>
      </c>
      <c r="D37" s="14" t="s">
        <v>203</v>
      </c>
      <c r="E37" s="19" t="s">
        <v>206</v>
      </c>
      <c r="F37" s="18" t="s">
        <v>207</v>
      </c>
      <c r="G37" s="48">
        <v>0.0763888888888889</v>
      </c>
      <c r="H37" s="247">
        <v>90</v>
      </c>
      <c r="I37" s="248">
        <v>83</v>
      </c>
      <c r="J37" s="248">
        <v>94</v>
      </c>
      <c r="K37" s="248">
        <v>100</v>
      </c>
      <c r="L37" s="44">
        <v>97</v>
      </c>
      <c r="M37" s="101">
        <v>187</v>
      </c>
      <c r="N37" s="252">
        <v>750</v>
      </c>
    </row>
    <row r="38" spans="1:14" ht="12.75">
      <c r="A38" s="72">
        <v>4</v>
      </c>
      <c r="B38" s="18" t="s">
        <v>21</v>
      </c>
      <c r="C38" s="18" t="s">
        <v>22</v>
      </c>
      <c r="D38" s="14" t="s">
        <v>20</v>
      </c>
      <c r="E38" s="19" t="s">
        <v>23</v>
      </c>
      <c r="F38" s="18" t="s">
        <v>204</v>
      </c>
      <c r="G38" s="48">
        <v>0.05902777777777778</v>
      </c>
      <c r="H38" s="247">
        <v>84.67</v>
      </c>
      <c r="I38" s="248">
        <v>93</v>
      </c>
      <c r="J38" s="248">
        <v>100</v>
      </c>
      <c r="K38" s="248">
        <v>89</v>
      </c>
      <c r="L38" s="44">
        <v>96.5</v>
      </c>
      <c r="M38" s="101">
        <v>181.17</v>
      </c>
      <c r="N38" s="242">
        <v>625</v>
      </c>
    </row>
    <row r="39" spans="1:14" ht="12.75">
      <c r="A39" s="72">
        <v>5</v>
      </c>
      <c r="B39" s="18" t="s">
        <v>273</v>
      </c>
      <c r="C39" s="18" t="s">
        <v>274</v>
      </c>
      <c r="D39" s="14" t="s">
        <v>56</v>
      </c>
      <c r="E39" s="19" t="s">
        <v>275</v>
      </c>
      <c r="F39" s="18" t="s">
        <v>276</v>
      </c>
      <c r="G39" s="19" t="s">
        <v>84</v>
      </c>
      <c r="H39" s="42">
        <v>89</v>
      </c>
      <c r="I39" s="43">
        <v>95</v>
      </c>
      <c r="J39" s="43">
        <v>89</v>
      </c>
      <c r="K39" s="43">
        <v>87</v>
      </c>
      <c r="L39" s="44">
        <v>92</v>
      </c>
      <c r="M39" s="101">
        <v>181</v>
      </c>
      <c r="N39" s="252">
        <v>500</v>
      </c>
    </row>
    <row r="40" spans="1:14" ht="12.75">
      <c r="A40" s="72">
        <v>6</v>
      </c>
      <c r="B40" s="14" t="s">
        <v>74</v>
      </c>
      <c r="C40" s="14" t="s">
        <v>61</v>
      </c>
      <c r="D40" s="14" t="s">
        <v>50</v>
      </c>
      <c r="E40" s="22" t="s">
        <v>75</v>
      </c>
      <c r="F40" s="23" t="s">
        <v>76</v>
      </c>
      <c r="G40" s="24" t="s">
        <v>30</v>
      </c>
      <c r="H40" s="44">
        <v>84</v>
      </c>
      <c r="I40" s="43">
        <v>82</v>
      </c>
      <c r="J40" s="43">
        <v>96</v>
      </c>
      <c r="K40" s="43">
        <v>83</v>
      </c>
      <c r="L40" s="44">
        <v>89.5</v>
      </c>
      <c r="M40" s="101">
        <v>173.5</v>
      </c>
      <c r="N40" s="242">
        <v>375</v>
      </c>
    </row>
    <row r="41" spans="1:14" ht="12.75">
      <c r="A41" s="72">
        <v>7</v>
      </c>
      <c r="B41" s="14" t="s">
        <v>277</v>
      </c>
      <c r="C41" s="14" t="s">
        <v>81</v>
      </c>
      <c r="D41" s="14" t="s">
        <v>73</v>
      </c>
      <c r="E41" s="12" t="s">
        <v>82</v>
      </c>
      <c r="F41" s="14" t="s">
        <v>83</v>
      </c>
      <c r="G41" s="15" t="s">
        <v>84</v>
      </c>
      <c r="H41" s="247">
        <v>80.33</v>
      </c>
      <c r="I41" s="248">
        <v>98</v>
      </c>
      <c r="J41" s="248">
        <v>88</v>
      </c>
      <c r="K41" s="248">
        <v>0</v>
      </c>
      <c r="L41" s="44">
        <v>93</v>
      </c>
      <c r="M41" s="101">
        <v>173.33</v>
      </c>
      <c r="N41" s="242">
        <v>250</v>
      </c>
    </row>
    <row r="42" spans="1:14" ht="13.5" thickBot="1">
      <c r="A42" s="73">
        <v>8</v>
      </c>
      <c r="B42" s="74" t="s">
        <v>77</v>
      </c>
      <c r="C42" s="74" t="s">
        <v>78</v>
      </c>
      <c r="D42" s="75" t="s">
        <v>43</v>
      </c>
      <c r="E42" s="76" t="s">
        <v>79</v>
      </c>
      <c r="F42" s="74" t="s">
        <v>80</v>
      </c>
      <c r="G42" s="79">
        <v>0.05902777777777778</v>
      </c>
      <c r="H42" s="250">
        <v>75.67</v>
      </c>
      <c r="I42" s="251">
        <v>88</v>
      </c>
      <c r="J42" s="251">
        <v>83</v>
      </c>
      <c r="K42" s="251">
        <v>98</v>
      </c>
      <c r="L42" s="253">
        <v>93</v>
      </c>
      <c r="M42" s="254">
        <v>168.67</v>
      </c>
      <c r="N42" s="256">
        <v>125</v>
      </c>
    </row>
    <row r="43" spans="1:13" ht="15">
      <c r="A43" s="11"/>
      <c r="B43" s="45"/>
      <c r="C43" s="45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>
      <c r="A44" s="11"/>
      <c r="B44" s="45"/>
      <c r="C44" s="45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1"/>
      <c r="B45" s="8" t="s">
        <v>90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3.5" thickBo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4" ht="12.75">
      <c r="A47" s="273" t="s">
        <v>175</v>
      </c>
      <c r="B47" s="276" t="s">
        <v>0</v>
      </c>
      <c r="C47" s="277"/>
      <c r="D47" s="68" t="s">
        <v>1</v>
      </c>
      <c r="E47" s="69" t="s">
        <v>2</v>
      </c>
      <c r="F47" s="70" t="s">
        <v>3</v>
      </c>
      <c r="G47" s="70"/>
      <c r="H47" s="271" t="s">
        <v>179</v>
      </c>
      <c r="I47" s="271"/>
      <c r="J47" s="271"/>
      <c r="K47" s="271"/>
      <c r="L47" s="271"/>
      <c r="M47" s="272"/>
      <c r="N47" s="98" t="s">
        <v>185</v>
      </c>
    </row>
    <row r="48" spans="1:14" ht="13.5" thickBot="1">
      <c r="A48" s="274"/>
      <c r="B48" s="62" t="s">
        <v>5</v>
      </c>
      <c r="C48" s="62" t="s">
        <v>6</v>
      </c>
      <c r="D48" s="63" t="s">
        <v>7</v>
      </c>
      <c r="E48" s="63" t="s">
        <v>8</v>
      </c>
      <c r="F48" s="64" t="s">
        <v>9</v>
      </c>
      <c r="G48" s="64" t="s">
        <v>4</v>
      </c>
      <c r="H48" s="65" t="s">
        <v>10</v>
      </c>
      <c r="I48" s="66" t="s">
        <v>11</v>
      </c>
      <c r="J48" s="67" t="s">
        <v>12</v>
      </c>
      <c r="K48" s="67" t="s">
        <v>13</v>
      </c>
      <c r="L48" s="67" t="s">
        <v>14</v>
      </c>
      <c r="M48" s="94" t="s">
        <v>15</v>
      </c>
      <c r="N48" s="99" t="s">
        <v>186</v>
      </c>
    </row>
    <row r="49" spans="1:14" ht="13.5" thickTop="1">
      <c r="A49" s="71">
        <v>1</v>
      </c>
      <c r="B49" s="59" t="s">
        <v>87</v>
      </c>
      <c r="C49" s="59" t="s">
        <v>88</v>
      </c>
      <c r="D49" s="259" t="s">
        <v>56</v>
      </c>
      <c r="E49" s="61" t="s">
        <v>89</v>
      </c>
      <c r="F49" s="59" t="s">
        <v>246</v>
      </c>
      <c r="G49" s="260" t="s">
        <v>92</v>
      </c>
      <c r="H49" s="257">
        <v>87</v>
      </c>
      <c r="I49" s="261">
        <v>96</v>
      </c>
      <c r="J49" s="258">
        <v>91</v>
      </c>
      <c r="K49" s="258">
        <v>96</v>
      </c>
      <c r="L49" s="81">
        <v>96</v>
      </c>
      <c r="M49" s="95">
        <v>183</v>
      </c>
      <c r="N49" s="241">
        <v>1000</v>
      </c>
    </row>
    <row r="50" spans="1:14" ht="12.75">
      <c r="A50" s="85">
        <v>2</v>
      </c>
      <c r="B50" s="14" t="s">
        <v>237</v>
      </c>
      <c r="C50" s="14" t="s">
        <v>94</v>
      </c>
      <c r="D50" s="14" t="s">
        <v>195</v>
      </c>
      <c r="E50" s="12" t="s">
        <v>241</v>
      </c>
      <c r="F50" s="14" t="s">
        <v>244</v>
      </c>
      <c r="G50" s="15" t="s">
        <v>92</v>
      </c>
      <c r="H50" s="44">
        <v>90</v>
      </c>
      <c r="I50" s="43">
        <v>85</v>
      </c>
      <c r="J50" s="43">
        <v>89</v>
      </c>
      <c r="K50" s="43">
        <v>92</v>
      </c>
      <c r="L50" s="44">
        <v>90.5</v>
      </c>
      <c r="M50" s="96">
        <v>180.5</v>
      </c>
      <c r="N50" s="242">
        <v>900</v>
      </c>
    </row>
    <row r="51" spans="1:14" ht="12.75">
      <c r="A51" s="85">
        <v>3</v>
      </c>
      <c r="B51" s="18" t="s">
        <v>93</v>
      </c>
      <c r="C51" s="18" t="s">
        <v>94</v>
      </c>
      <c r="D51" s="14" t="s">
        <v>20</v>
      </c>
      <c r="E51" s="19" t="s">
        <v>95</v>
      </c>
      <c r="F51" s="25" t="s">
        <v>96</v>
      </c>
      <c r="G51" s="31" t="s">
        <v>97</v>
      </c>
      <c r="H51" s="44">
        <v>83.33</v>
      </c>
      <c r="I51" s="262">
        <v>98</v>
      </c>
      <c r="J51" s="43">
        <v>84</v>
      </c>
      <c r="K51" s="43">
        <v>96</v>
      </c>
      <c r="L51" s="44">
        <v>97</v>
      </c>
      <c r="M51" s="96">
        <v>180.33</v>
      </c>
      <c r="N51" s="252">
        <v>800</v>
      </c>
    </row>
    <row r="52" spans="1:14" ht="12.75">
      <c r="A52" s="85">
        <v>4</v>
      </c>
      <c r="B52" s="14" t="s">
        <v>238</v>
      </c>
      <c r="C52" s="14" t="s">
        <v>38</v>
      </c>
      <c r="D52" s="14" t="s">
        <v>232</v>
      </c>
      <c r="E52" s="12" t="s">
        <v>242</v>
      </c>
      <c r="F52" s="14" t="s">
        <v>245</v>
      </c>
      <c r="G52" s="15" t="s">
        <v>92</v>
      </c>
      <c r="H52" s="44">
        <v>80.33</v>
      </c>
      <c r="I52" s="43">
        <v>89</v>
      </c>
      <c r="J52" s="43">
        <v>89</v>
      </c>
      <c r="K52" s="43">
        <v>98</v>
      </c>
      <c r="L52" s="44">
        <v>93.5</v>
      </c>
      <c r="M52" s="96">
        <v>173.83</v>
      </c>
      <c r="N52" s="242">
        <v>700</v>
      </c>
    </row>
    <row r="53" spans="1:14" ht="12.75">
      <c r="A53" s="85">
        <v>5</v>
      </c>
      <c r="B53" s="106" t="s">
        <v>278</v>
      </c>
      <c r="C53" s="106" t="s">
        <v>279</v>
      </c>
      <c r="D53" s="14" t="s">
        <v>265</v>
      </c>
      <c r="E53" s="110"/>
      <c r="F53" s="106" t="s">
        <v>284</v>
      </c>
      <c r="G53" s="108" t="s">
        <v>285</v>
      </c>
      <c r="H53" s="248">
        <v>81.33</v>
      </c>
      <c r="I53" s="248">
        <v>95</v>
      </c>
      <c r="J53" s="248">
        <v>84</v>
      </c>
      <c r="K53" s="248">
        <v>85</v>
      </c>
      <c r="L53" s="44">
        <v>90</v>
      </c>
      <c r="M53" s="96">
        <v>171.33</v>
      </c>
      <c r="N53" s="242">
        <v>600</v>
      </c>
    </row>
    <row r="54" spans="1:14" ht="12.75">
      <c r="A54" s="85">
        <v>6</v>
      </c>
      <c r="B54" s="18" t="s">
        <v>87</v>
      </c>
      <c r="C54" s="18" t="s">
        <v>38</v>
      </c>
      <c r="D54" s="26" t="s">
        <v>56</v>
      </c>
      <c r="E54" s="19" t="s">
        <v>98</v>
      </c>
      <c r="F54" s="18" t="s">
        <v>99</v>
      </c>
      <c r="G54" s="29" t="s">
        <v>92</v>
      </c>
      <c r="H54" s="247">
        <v>77</v>
      </c>
      <c r="I54" s="248">
        <v>89</v>
      </c>
      <c r="J54" s="248">
        <v>92</v>
      </c>
      <c r="K54" s="248">
        <v>78</v>
      </c>
      <c r="L54" s="44">
        <v>90.5</v>
      </c>
      <c r="M54" s="96">
        <v>167.5</v>
      </c>
      <c r="N54" s="242">
        <v>500</v>
      </c>
    </row>
    <row r="55" spans="1:14" ht="12.75">
      <c r="A55" s="85">
        <v>7</v>
      </c>
      <c r="B55" s="18" t="s">
        <v>239</v>
      </c>
      <c r="C55" s="18" t="s">
        <v>52</v>
      </c>
      <c r="D55" s="14" t="s">
        <v>203</v>
      </c>
      <c r="E55" s="19" t="s">
        <v>243</v>
      </c>
      <c r="F55" s="18" t="s">
        <v>247</v>
      </c>
      <c r="G55" s="48">
        <v>0.05902777777777778</v>
      </c>
      <c r="H55" s="247">
        <v>74.33</v>
      </c>
      <c r="I55" s="248">
        <v>74</v>
      </c>
      <c r="J55" s="248">
        <v>87</v>
      </c>
      <c r="K55" s="248">
        <v>88</v>
      </c>
      <c r="L55" s="44">
        <v>87.5</v>
      </c>
      <c r="M55" s="96">
        <v>161.83</v>
      </c>
      <c r="N55" s="242">
        <v>400</v>
      </c>
    </row>
    <row r="56" spans="1:14" ht="12.75">
      <c r="A56" s="85">
        <v>8</v>
      </c>
      <c r="B56" s="18" t="s">
        <v>100</v>
      </c>
      <c r="C56" s="18" t="s">
        <v>101</v>
      </c>
      <c r="D56" s="26" t="s">
        <v>56</v>
      </c>
      <c r="E56" s="19" t="s">
        <v>102</v>
      </c>
      <c r="F56" s="28" t="s">
        <v>248</v>
      </c>
      <c r="G56" s="48" t="s">
        <v>92</v>
      </c>
      <c r="H56" s="44">
        <v>70.33</v>
      </c>
      <c r="I56" s="262">
        <v>78</v>
      </c>
      <c r="J56" s="43">
        <v>77</v>
      </c>
      <c r="K56" s="43">
        <v>84</v>
      </c>
      <c r="L56" s="44">
        <v>81</v>
      </c>
      <c r="M56" s="96">
        <v>151.33</v>
      </c>
      <c r="N56" s="242">
        <v>300</v>
      </c>
    </row>
    <row r="57" spans="1:14" ht="12.75">
      <c r="A57" s="85">
        <v>9</v>
      </c>
      <c r="B57" s="18" t="s">
        <v>240</v>
      </c>
      <c r="C57" s="18" t="s">
        <v>209</v>
      </c>
      <c r="D57" s="26" t="s">
        <v>56</v>
      </c>
      <c r="E57" s="19" t="s">
        <v>282</v>
      </c>
      <c r="F57" s="18" t="s">
        <v>91</v>
      </c>
      <c r="G57" s="29" t="s">
        <v>92</v>
      </c>
      <c r="H57" s="247">
        <v>81</v>
      </c>
      <c r="I57" s="248">
        <v>52</v>
      </c>
      <c r="J57" s="248">
        <v>67</v>
      </c>
      <c r="K57" s="248">
        <v>0</v>
      </c>
      <c r="L57" s="44">
        <v>59.5</v>
      </c>
      <c r="M57" s="96">
        <v>140.5</v>
      </c>
      <c r="N57" s="242">
        <v>200</v>
      </c>
    </row>
    <row r="58" spans="1:14" ht="13.5" thickBot="1">
      <c r="A58" s="105">
        <v>10</v>
      </c>
      <c r="B58" s="188" t="s">
        <v>280</v>
      </c>
      <c r="C58" s="188" t="s">
        <v>281</v>
      </c>
      <c r="D58" s="75" t="s">
        <v>39</v>
      </c>
      <c r="E58" s="77" t="s">
        <v>283</v>
      </c>
      <c r="F58" s="75" t="s">
        <v>286</v>
      </c>
      <c r="G58" s="92" t="s">
        <v>287</v>
      </c>
      <c r="H58" s="251">
        <v>70.66</v>
      </c>
      <c r="I58" s="251">
        <v>55</v>
      </c>
      <c r="J58" s="251">
        <v>9</v>
      </c>
      <c r="K58" s="251">
        <v>0</v>
      </c>
      <c r="L58" s="253">
        <v>32</v>
      </c>
      <c r="M58" s="97">
        <v>102.66</v>
      </c>
      <c r="N58" s="243">
        <v>100</v>
      </c>
    </row>
    <row r="59" spans="1:13" ht="12.75">
      <c r="A59" s="1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1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11"/>
      <c r="B61" s="8" t="s">
        <v>177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3.5" thickBot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4" ht="12.75">
      <c r="A63" s="273" t="s">
        <v>175</v>
      </c>
      <c r="B63" s="276" t="s">
        <v>0</v>
      </c>
      <c r="C63" s="277"/>
      <c r="D63" s="68" t="s">
        <v>1</v>
      </c>
      <c r="E63" s="69" t="s">
        <v>2</v>
      </c>
      <c r="F63" s="70" t="s">
        <v>3</v>
      </c>
      <c r="G63" s="70"/>
      <c r="H63" s="271" t="s">
        <v>179</v>
      </c>
      <c r="I63" s="271"/>
      <c r="J63" s="271"/>
      <c r="K63" s="271"/>
      <c r="L63" s="271"/>
      <c r="M63" s="272"/>
      <c r="N63" s="98" t="s">
        <v>185</v>
      </c>
    </row>
    <row r="64" spans="1:14" ht="13.5" thickBot="1">
      <c r="A64" s="274"/>
      <c r="B64" s="62" t="s">
        <v>5</v>
      </c>
      <c r="C64" s="62" t="s">
        <v>6</v>
      </c>
      <c r="D64" s="63" t="s">
        <v>7</v>
      </c>
      <c r="E64" s="63" t="s">
        <v>8</v>
      </c>
      <c r="F64" s="64" t="s">
        <v>9</v>
      </c>
      <c r="G64" s="64" t="s">
        <v>4</v>
      </c>
      <c r="H64" s="65" t="s">
        <v>10</v>
      </c>
      <c r="I64" s="66" t="s">
        <v>11</v>
      </c>
      <c r="J64" s="67" t="s">
        <v>12</v>
      </c>
      <c r="K64" s="67" t="s">
        <v>13</v>
      </c>
      <c r="L64" s="67" t="s">
        <v>14</v>
      </c>
      <c r="M64" s="94" t="s">
        <v>15</v>
      </c>
      <c r="N64" s="99" t="s">
        <v>186</v>
      </c>
    </row>
    <row r="65" spans="1:14" ht="13.5" thickTop="1">
      <c r="A65" s="71">
        <v>1</v>
      </c>
      <c r="B65" s="18" t="s">
        <v>21</v>
      </c>
      <c r="C65" s="18" t="s">
        <v>22</v>
      </c>
      <c r="D65" s="14" t="s">
        <v>20</v>
      </c>
      <c r="E65" s="19" t="s">
        <v>23</v>
      </c>
      <c r="F65" s="18" t="s">
        <v>115</v>
      </c>
      <c r="G65" s="20"/>
      <c r="H65" s="57"/>
      <c r="I65" s="43">
        <v>100</v>
      </c>
      <c r="J65" s="14">
        <v>100</v>
      </c>
      <c r="K65" s="14">
        <v>100</v>
      </c>
      <c r="L65" s="17">
        <v>100</v>
      </c>
      <c r="M65" s="95" t="s">
        <v>236</v>
      </c>
      <c r="N65" s="241">
        <v>1000</v>
      </c>
    </row>
    <row r="66" spans="1:14" ht="12.75">
      <c r="A66" s="72">
        <v>2</v>
      </c>
      <c r="B66" s="18" t="s">
        <v>116</v>
      </c>
      <c r="C66" s="18" t="s">
        <v>52</v>
      </c>
      <c r="D66" s="14" t="s">
        <v>20</v>
      </c>
      <c r="E66" s="19" t="s">
        <v>117</v>
      </c>
      <c r="F66" s="18" t="s">
        <v>118</v>
      </c>
      <c r="G66" s="19"/>
      <c r="H66" s="57"/>
      <c r="I66" s="43">
        <v>100</v>
      </c>
      <c r="J66" s="14">
        <v>100</v>
      </c>
      <c r="K66" s="14">
        <v>100</v>
      </c>
      <c r="L66" s="17">
        <v>100</v>
      </c>
      <c r="M66" s="96" t="s">
        <v>236</v>
      </c>
      <c r="N66" s="242">
        <v>962</v>
      </c>
    </row>
    <row r="67" spans="1:14" ht="12.75">
      <c r="A67" s="72">
        <v>3</v>
      </c>
      <c r="B67" s="18" t="s">
        <v>113</v>
      </c>
      <c r="C67" s="18" t="s">
        <v>26</v>
      </c>
      <c r="D67" s="14" t="s">
        <v>20</v>
      </c>
      <c r="E67" s="19" t="s">
        <v>53</v>
      </c>
      <c r="F67" s="18" t="s">
        <v>114</v>
      </c>
      <c r="G67" s="19"/>
      <c r="H67" s="57"/>
      <c r="I67" s="43">
        <v>98</v>
      </c>
      <c r="J67" s="14">
        <v>100</v>
      </c>
      <c r="K67" s="14">
        <v>100</v>
      </c>
      <c r="L67" s="17">
        <v>100</v>
      </c>
      <c r="M67" s="96"/>
      <c r="N67" s="242">
        <v>923</v>
      </c>
    </row>
    <row r="68" spans="1:14" ht="12.75">
      <c r="A68" s="72">
        <v>4</v>
      </c>
      <c r="B68" s="14" t="s">
        <v>190</v>
      </c>
      <c r="C68" s="14" t="s">
        <v>106</v>
      </c>
      <c r="D68" s="14" t="s">
        <v>195</v>
      </c>
      <c r="E68" s="12" t="s">
        <v>210</v>
      </c>
      <c r="F68" s="14" t="s">
        <v>126</v>
      </c>
      <c r="G68" s="30">
        <v>0.05555555555555555</v>
      </c>
      <c r="H68" s="58"/>
      <c r="I68" s="248">
        <v>100</v>
      </c>
      <c r="J68" s="55">
        <v>100</v>
      </c>
      <c r="K68" s="55">
        <v>94</v>
      </c>
      <c r="L68" s="17">
        <v>100</v>
      </c>
      <c r="M68" s="96"/>
      <c r="N68" s="242">
        <v>885</v>
      </c>
    </row>
    <row r="69" spans="1:14" ht="12.75">
      <c r="A69" s="72">
        <v>5</v>
      </c>
      <c r="B69" s="14" t="s">
        <v>288</v>
      </c>
      <c r="C69" s="14" t="s">
        <v>289</v>
      </c>
      <c r="D69" s="14" t="s">
        <v>20</v>
      </c>
      <c r="E69" s="12" t="s">
        <v>309</v>
      </c>
      <c r="F69" s="14" t="s">
        <v>121</v>
      </c>
      <c r="G69" s="12"/>
      <c r="H69" s="58"/>
      <c r="I69" s="248">
        <v>82</v>
      </c>
      <c r="J69" s="55">
        <v>100</v>
      </c>
      <c r="K69" s="55">
        <v>100</v>
      </c>
      <c r="L69" s="17">
        <v>100</v>
      </c>
      <c r="M69" s="96"/>
      <c r="N69" s="242">
        <v>846</v>
      </c>
    </row>
    <row r="70" spans="1:14" ht="12.75">
      <c r="A70" s="114" t="s">
        <v>332</v>
      </c>
      <c r="B70" s="18" t="s">
        <v>31</v>
      </c>
      <c r="C70" s="18" t="s">
        <v>32</v>
      </c>
      <c r="D70" s="14" t="s">
        <v>20</v>
      </c>
      <c r="E70" s="19" t="s">
        <v>33</v>
      </c>
      <c r="F70" s="18" t="s">
        <v>115</v>
      </c>
      <c r="G70" s="19"/>
      <c r="H70" s="57"/>
      <c r="I70" s="262">
        <v>98</v>
      </c>
      <c r="J70" s="14">
        <v>100</v>
      </c>
      <c r="K70" s="14">
        <v>98</v>
      </c>
      <c r="L70" s="17">
        <v>99</v>
      </c>
      <c r="M70" s="96"/>
      <c r="N70" s="242">
        <v>788</v>
      </c>
    </row>
    <row r="71" spans="1:14" ht="12.75">
      <c r="A71" s="114" t="s">
        <v>332</v>
      </c>
      <c r="B71" s="106" t="s">
        <v>290</v>
      </c>
      <c r="C71" s="106" t="s">
        <v>55</v>
      </c>
      <c r="D71" s="31" t="s">
        <v>310</v>
      </c>
      <c r="E71" s="12" t="s">
        <v>311</v>
      </c>
      <c r="F71" s="106" t="s">
        <v>323</v>
      </c>
      <c r="G71" s="108" t="s">
        <v>155</v>
      </c>
      <c r="H71" s="54"/>
      <c r="I71" s="248">
        <v>98</v>
      </c>
      <c r="J71" s="55">
        <v>98</v>
      </c>
      <c r="K71" s="55">
        <v>100</v>
      </c>
      <c r="L71" s="17">
        <v>99</v>
      </c>
      <c r="M71" s="96"/>
      <c r="N71" s="252">
        <v>788</v>
      </c>
    </row>
    <row r="72" spans="1:14" ht="12.75">
      <c r="A72" s="72">
        <v>8</v>
      </c>
      <c r="B72" s="18" t="s">
        <v>291</v>
      </c>
      <c r="C72" s="18" t="s">
        <v>292</v>
      </c>
      <c r="D72" s="14" t="s">
        <v>312</v>
      </c>
      <c r="E72" s="19" t="s">
        <v>313</v>
      </c>
      <c r="F72" s="18" t="s">
        <v>324</v>
      </c>
      <c r="G72" s="20"/>
      <c r="H72" s="111"/>
      <c r="I72" s="43">
        <v>98</v>
      </c>
      <c r="J72" s="14">
        <v>96</v>
      </c>
      <c r="K72" s="14">
        <v>100</v>
      </c>
      <c r="L72" s="17">
        <v>99</v>
      </c>
      <c r="M72" s="96"/>
      <c r="N72" s="242">
        <v>731</v>
      </c>
    </row>
    <row r="73" spans="1:14" ht="12.75">
      <c r="A73" s="72">
        <v>9</v>
      </c>
      <c r="B73" s="18" t="s">
        <v>291</v>
      </c>
      <c r="C73" s="18" t="s">
        <v>16</v>
      </c>
      <c r="D73" s="14" t="s">
        <v>312</v>
      </c>
      <c r="E73" s="19" t="s">
        <v>314</v>
      </c>
      <c r="F73" s="18" t="s">
        <v>325</v>
      </c>
      <c r="G73" s="20"/>
      <c r="H73" s="111"/>
      <c r="I73" s="43">
        <v>98</v>
      </c>
      <c r="J73" s="14">
        <v>98</v>
      </c>
      <c r="K73" s="14">
        <v>96</v>
      </c>
      <c r="L73" s="17">
        <v>98</v>
      </c>
      <c r="M73" s="96"/>
      <c r="N73" s="252">
        <v>692</v>
      </c>
    </row>
    <row r="74" spans="1:14" ht="12.75">
      <c r="A74" s="72">
        <v>10</v>
      </c>
      <c r="B74" s="18" t="s">
        <v>77</v>
      </c>
      <c r="C74" s="18" t="s">
        <v>78</v>
      </c>
      <c r="D74" s="14" t="s">
        <v>43</v>
      </c>
      <c r="E74" s="19" t="s">
        <v>79</v>
      </c>
      <c r="F74" s="18" t="s">
        <v>109</v>
      </c>
      <c r="G74" s="20">
        <v>0.05555555555555555</v>
      </c>
      <c r="H74" s="58"/>
      <c r="I74" s="248">
        <v>95</v>
      </c>
      <c r="J74" s="55">
        <v>93</v>
      </c>
      <c r="K74" s="55">
        <v>100</v>
      </c>
      <c r="L74" s="17">
        <v>97.5</v>
      </c>
      <c r="M74" s="96"/>
      <c r="N74" s="242">
        <v>654</v>
      </c>
    </row>
    <row r="75" spans="1:14" ht="12.75">
      <c r="A75" s="72">
        <v>11</v>
      </c>
      <c r="B75" s="14" t="s">
        <v>105</v>
      </c>
      <c r="C75" s="14" t="s">
        <v>106</v>
      </c>
      <c r="D75" s="14" t="s">
        <v>73</v>
      </c>
      <c r="E75" s="12" t="s">
        <v>107</v>
      </c>
      <c r="F75" s="14" t="s">
        <v>108</v>
      </c>
      <c r="G75" s="15" t="s">
        <v>59</v>
      </c>
      <c r="H75" s="58"/>
      <c r="I75" s="248">
        <v>100</v>
      </c>
      <c r="J75" s="55">
        <v>92</v>
      </c>
      <c r="K75" s="55">
        <v>94</v>
      </c>
      <c r="L75" s="17">
        <v>97</v>
      </c>
      <c r="M75" s="96"/>
      <c r="N75" s="252">
        <v>615</v>
      </c>
    </row>
    <row r="76" spans="1:14" ht="12.75">
      <c r="A76" s="72">
        <v>12</v>
      </c>
      <c r="B76" s="18" t="s">
        <v>31</v>
      </c>
      <c r="C76" s="18" t="s">
        <v>140</v>
      </c>
      <c r="D76" s="14" t="s">
        <v>20</v>
      </c>
      <c r="E76" s="19" t="s">
        <v>152</v>
      </c>
      <c r="F76" s="18" t="s">
        <v>212</v>
      </c>
      <c r="G76" s="19"/>
      <c r="H76" s="57"/>
      <c r="I76" s="43">
        <v>100</v>
      </c>
      <c r="J76" s="14">
        <v>90</v>
      </c>
      <c r="K76" s="14">
        <v>88</v>
      </c>
      <c r="L76" s="17">
        <v>95</v>
      </c>
      <c r="M76" s="96"/>
      <c r="N76" s="252">
        <v>577</v>
      </c>
    </row>
    <row r="77" spans="1:14" ht="12.75">
      <c r="A77" s="72">
        <v>13</v>
      </c>
      <c r="B77" s="106" t="s">
        <v>293</v>
      </c>
      <c r="C77" s="106" t="s">
        <v>125</v>
      </c>
      <c r="D77" s="14" t="s">
        <v>315</v>
      </c>
      <c r="E77" s="12"/>
      <c r="F77" s="106" t="s">
        <v>326</v>
      </c>
      <c r="G77" s="108"/>
      <c r="H77" s="54"/>
      <c r="I77" s="248">
        <v>93</v>
      </c>
      <c r="J77" s="55">
        <v>96</v>
      </c>
      <c r="K77" s="55">
        <v>93</v>
      </c>
      <c r="L77" s="17">
        <v>94.5</v>
      </c>
      <c r="M77" s="96"/>
      <c r="N77" s="252">
        <v>538</v>
      </c>
    </row>
    <row r="78" spans="1:14" ht="12.75">
      <c r="A78" s="72">
        <v>14</v>
      </c>
      <c r="B78" s="14" t="s">
        <v>294</v>
      </c>
      <c r="C78" s="14" t="s">
        <v>295</v>
      </c>
      <c r="D78" s="14" t="s">
        <v>27</v>
      </c>
      <c r="E78" s="12" t="s">
        <v>316</v>
      </c>
      <c r="F78" s="14" t="s">
        <v>104</v>
      </c>
      <c r="G78" s="15" t="s">
        <v>17</v>
      </c>
      <c r="H78" s="109"/>
      <c r="I78" s="248">
        <v>88</v>
      </c>
      <c r="J78" s="55">
        <v>94</v>
      </c>
      <c r="K78" s="55">
        <v>94</v>
      </c>
      <c r="L78" s="17">
        <v>94</v>
      </c>
      <c r="M78" s="96"/>
      <c r="N78" s="252">
        <v>500</v>
      </c>
    </row>
    <row r="79" spans="1:14" ht="12.75">
      <c r="A79" s="72">
        <v>15</v>
      </c>
      <c r="B79" s="106" t="s">
        <v>296</v>
      </c>
      <c r="C79" s="106" t="s">
        <v>106</v>
      </c>
      <c r="D79" s="31" t="s">
        <v>310</v>
      </c>
      <c r="E79" s="12" t="s">
        <v>317</v>
      </c>
      <c r="F79" s="106" t="s">
        <v>104</v>
      </c>
      <c r="G79" s="108" t="s">
        <v>65</v>
      </c>
      <c r="H79" s="54"/>
      <c r="I79" s="248">
        <v>66</v>
      </c>
      <c r="J79" s="55">
        <v>88</v>
      </c>
      <c r="K79" s="55">
        <v>100</v>
      </c>
      <c r="L79" s="17">
        <v>94</v>
      </c>
      <c r="M79" s="96"/>
      <c r="N79" s="242">
        <v>462</v>
      </c>
    </row>
    <row r="80" spans="1:14" ht="12.75">
      <c r="A80" s="72">
        <v>16</v>
      </c>
      <c r="B80" s="14" t="s">
        <v>297</v>
      </c>
      <c r="C80" s="14" t="s">
        <v>55</v>
      </c>
      <c r="D80" s="14" t="s">
        <v>312</v>
      </c>
      <c r="E80" s="12" t="s">
        <v>318</v>
      </c>
      <c r="F80" s="14" t="s">
        <v>138</v>
      </c>
      <c r="G80" s="12"/>
      <c r="H80" s="112"/>
      <c r="I80" s="43">
        <v>87</v>
      </c>
      <c r="J80" s="14">
        <v>88</v>
      </c>
      <c r="K80" s="14">
        <v>96</v>
      </c>
      <c r="L80" s="17">
        <v>92</v>
      </c>
      <c r="M80" s="96"/>
      <c r="N80" s="242">
        <v>423</v>
      </c>
    </row>
    <row r="81" spans="1:14" ht="12.75">
      <c r="A81" s="72">
        <v>17</v>
      </c>
      <c r="B81" s="18" t="s">
        <v>298</v>
      </c>
      <c r="C81" s="18" t="s">
        <v>16</v>
      </c>
      <c r="D81" s="14" t="s">
        <v>312</v>
      </c>
      <c r="E81" s="19" t="s">
        <v>319</v>
      </c>
      <c r="F81" s="18" t="s">
        <v>228</v>
      </c>
      <c r="G81" s="20"/>
      <c r="H81" s="113"/>
      <c r="I81" s="248">
        <v>92</v>
      </c>
      <c r="J81" s="55">
        <v>84</v>
      </c>
      <c r="K81" s="55">
        <v>92</v>
      </c>
      <c r="L81" s="17">
        <v>92</v>
      </c>
      <c r="M81" s="96"/>
      <c r="N81" s="252">
        <v>385</v>
      </c>
    </row>
    <row r="82" spans="1:14" ht="12.75">
      <c r="A82" s="72">
        <v>18</v>
      </c>
      <c r="B82" s="106" t="s">
        <v>278</v>
      </c>
      <c r="C82" s="106" t="s">
        <v>299</v>
      </c>
      <c r="D82" s="14" t="s">
        <v>265</v>
      </c>
      <c r="E82" s="107"/>
      <c r="F82" s="106" t="s">
        <v>271</v>
      </c>
      <c r="G82" s="108"/>
      <c r="H82" s="54"/>
      <c r="I82" s="248">
        <v>92</v>
      </c>
      <c r="J82" s="55">
        <v>87</v>
      </c>
      <c r="K82" s="55">
        <v>90</v>
      </c>
      <c r="L82" s="17">
        <v>91</v>
      </c>
      <c r="M82" s="96"/>
      <c r="N82" s="242">
        <v>346</v>
      </c>
    </row>
    <row r="83" spans="1:14" ht="12.75">
      <c r="A83" s="72">
        <v>19</v>
      </c>
      <c r="B83" s="106" t="s">
        <v>278</v>
      </c>
      <c r="C83" s="106" t="s">
        <v>81</v>
      </c>
      <c r="D83" s="14" t="s">
        <v>265</v>
      </c>
      <c r="E83" s="107"/>
      <c r="F83" s="106" t="s">
        <v>327</v>
      </c>
      <c r="G83" s="108"/>
      <c r="H83" s="54"/>
      <c r="I83" s="248">
        <v>87</v>
      </c>
      <c r="J83" s="55">
        <v>88</v>
      </c>
      <c r="K83" s="55">
        <v>88</v>
      </c>
      <c r="L83" s="17">
        <v>88</v>
      </c>
      <c r="M83" s="96"/>
      <c r="N83" s="242">
        <v>308</v>
      </c>
    </row>
    <row r="84" spans="1:14" ht="12.75">
      <c r="A84" s="72">
        <v>20</v>
      </c>
      <c r="B84" s="106" t="s">
        <v>300</v>
      </c>
      <c r="C84" s="106" t="s">
        <v>301</v>
      </c>
      <c r="D84" s="14" t="s">
        <v>315</v>
      </c>
      <c r="E84" s="12"/>
      <c r="F84" s="106" t="s">
        <v>328</v>
      </c>
      <c r="G84" s="108"/>
      <c r="H84" s="54"/>
      <c r="I84" s="248">
        <v>87</v>
      </c>
      <c r="J84" s="55">
        <v>83</v>
      </c>
      <c r="K84" s="55">
        <v>88</v>
      </c>
      <c r="L84" s="17">
        <v>87.5</v>
      </c>
      <c r="M84" s="96"/>
      <c r="N84" s="252">
        <v>269</v>
      </c>
    </row>
    <row r="85" spans="1:14" ht="12.75">
      <c r="A85" s="72">
        <v>21</v>
      </c>
      <c r="B85" s="106" t="s">
        <v>302</v>
      </c>
      <c r="C85" s="106" t="s">
        <v>120</v>
      </c>
      <c r="D85" s="14" t="s">
        <v>315</v>
      </c>
      <c r="E85" s="12"/>
      <c r="F85" s="106" t="s">
        <v>112</v>
      </c>
      <c r="G85" s="108"/>
      <c r="H85" s="54"/>
      <c r="I85" s="248">
        <v>82</v>
      </c>
      <c r="J85" s="55">
        <v>90</v>
      </c>
      <c r="K85" s="55">
        <v>82</v>
      </c>
      <c r="L85" s="17">
        <v>86</v>
      </c>
      <c r="M85" s="96"/>
      <c r="N85" s="252">
        <v>231</v>
      </c>
    </row>
    <row r="86" spans="1:14" ht="12.75">
      <c r="A86" s="72">
        <v>22</v>
      </c>
      <c r="B86" s="18" t="s">
        <v>303</v>
      </c>
      <c r="C86" s="18" t="s">
        <v>139</v>
      </c>
      <c r="D86" s="14" t="s">
        <v>73</v>
      </c>
      <c r="E86" s="19" t="s">
        <v>320</v>
      </c>
      <c r="F86" s="28" t="s">
        <v>329</v>
      </c>
      <c r="G86" s="19"/>
      <c r="H86" s="54"/>
      <c r="I86" s="248">
        <v>78</v>
      </c>
      <c r="J86" s="55">
        <v>54</v>
      </c>
      <c r="K86" s="55">
        <v>94</v>
      </c>
      <c r="L86" s="17">
        <v>86</v>
      </c>
      <c r="M86" s="96"/>
      <c r="N86" s="242">
        <v>192</v>
      </c>
    </row>
    <row r="87" spans="1:14" ht="12.75">
      <c r="A87" s="72">
        <v>23</v>
      </c>
      <c r="B87" s="106" t="s">
        <v>304</v>
      </c>
      <c r="C87" s="106" t="s">
        <v>81</v>
      </c>
      <c r="D87" s="14" t="s">
        <v>315</v>
      </c>
      <c r="E87" s="12"/>
      <c r="F87" s="106" t="s">
        <v>328</v>
      </c>
      <c r="G87" s="108"/>
      <c r="H87" s="54"/>
      <c r="I87" s="248">
        <v>89</v>
      </c>
      <c r="J87" s="55">
        <v>80</v>
      </c>
      <c r="K87" s="55">
        <v>82</v>
      </c>
      <c r="L87" s="17">
        <v>85.5</v>
      </c>
      <c r="M87" s="96"/>
      <c r="N87" s="242">
        <v>154</v>
      </c>
    </row>
    <row r="88" spans="1:14" ht="12.75">
      <c r="A88" s="72">
        <v>24</v>
      </c>
      <c r="B88" s="106" t="s">
        <v>305</v>
      </c>
      <c r="C88" s="106" t="s">
        <v>306</v>
      </c>
      <c r="D88" s="14" t="s">
        <v>251</v>
      </c>
      <c r="E88" s="107" t="s">
        <v>321</v>
      </c>
      <c r="F88" s="106" t="s">
        <v>202</v>
      </c>
      <c r="G88" s="108" t="s">
        <v>51</v>
      </c>
      <c r="H88" s="54"/>
      <c r="I88" s="248">
        <v>78</v>
      </c>
      <c r="J88" s="55">
        <v>87</v>
      </c>
      <c r="K88" s="55">
        <v>84</v>
      </c>
      <c r="L88" s="17">
        <v>85.5</v>
      </c>
      <c r="M88" s="96"/>
      <c r="N88" s="242">
        <v>115</v>
      </c>
    </row>
    <row r="89" spans="1:14" ht="12.75">
      <c r="A89" s="72">
        <v>25</v>
      </c>
      <c r="B89" s="18" t="s">
        <v>307</v>
      </c>
      <c r="C89" s="18" t="s">
        <v>121</v>
      </c>
      <c r="D89" s="14" t="s">
        <v>73</v>
      </c>
      <c r="E89" s="19" t="s">
        <v>322</v>
      </c>
      <c r="F89" s="28" t="s">
        <v>330</v>
      </c>
      <c r="G89" s="48">
        <v>0.05555555555555555</v>
      </c>
      <c r="H89" s="54"/>
      <c r="I89" s="248">
        <v>78</v>
      </c>
      <c r="J89" s="55">
        <v>83</v>
      </c>
      <c r="K89" s="55">
        <v>87</v>
      </c>
      <c r="L89" s="17">
        <v>85</v>
      </c>
      <c r="M89" s="96"/>
      <c r="N89" s="242">
        <v>77</v>
      </c>
    </row>
    <row r="90" spans="1:14" ht="13.5" thickBot="1">
      <c r="A90" s="73">
        <v>26</v>
      </c>
      <c r="B90" s="188" t="s">
        <v>308</v>
      </c>
      <c r="C90" s="188" t="s">
        <v>125</v>
      </c>
      <c r="D90" s="75" t="s">
        <v>315</v>
      </c>
      <c r="E90" s="77"/>
      <c r="F90" s="188" t="s">
        <v>331</v>
      </c>
      <c r="G90" s="246"/>
      <c r="H90" s="88"/>
      <c r="I90" s="251">
        <v>81</v>
      </c>
      <c r="J90" s="89">
        <v>6</v>
      </c>
      <c r="K90" s="89">
        <v>81</v>
      </c>
      <c r="L90" s="78">
        <v>81</v>
      </c>
      <c r="M90" s="97"/>
      <c r="N90" s="243">
        <v>38</v>
      </c>
    </row>
    <row r="91" spans="1:13" ht="12.75">
      <c r="A91" s="1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>
      <c r="A92" s="1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75">
      <c r="A93" s="11"/>
      <c r="B93" s="8" t="s">
        <v>178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3.5" thickBot="1">
      <c r="A94" s="1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4" ht="12.75">
      <c r="A95" s="273" t="s">
        <v>175</v>
      </c>
      <c r="B95" s="276" t="s">
        <v>0</v>
      </c>
      <c r="C95" s="277"/>
      <c r="D95" s="68" t="s">
        <v>1</v>
      </c>
      <c r="E95" s="69" t="s">
        <v>2</v>
      </c>
      <c r="F95" s="70" t="s">
        <v>3</v>
      </c>
      <c r="G95" s="70"/>
      <c r="H95" s="272" t="s">
        <v>179</v>
      </c>
      <c r="I95" s="275"/>
      <c r="J95" s="275"/>
      <c r="K95" s="275"/>
      <c r="L95" s="275"/>
      <c r="M95" s="275"/>
      <c r="N95" s="98" t="s">
        <v>185</v>
      </c>
    </row>
    <row r="96" spans="1:14" ht="13.5" thickBot="1">
      <c r="A96" s="274"/>
      <c r="B96" s="62" t="s">
        <v>5</v>
      </c>
      <c r="C96" s="62" t="s">
        <v>6</v>
      </c>
      <c r="D96" s="63" t="s">
        <v>7</v>
      </c>
      <c r="E96" s="63" t="s">
        <v>8</v>
      </c>
      <c r="F96" s="64" t="s">
        <v>9</v>
      </c>
      <c r="G96" s="64" t="s">
        <v>4</v>
      </c>
      <c r="H96" s="65" t="s">
        <v>10</v>
      </c>
      <c r="I96" s="66" t="s">
        <v>11</v>
      </c>
      <c r="J96" s="67" t="s">
        <v>12</v>
      </c>
      <c r="K96" s="67" t="s">
        <v>13</v>
      </c>
      <c r="L96" s="67" t="s">
        <v>14</v>
      </c>
      <c r="M96" s="94" t="s">
        <v>15</v>
      </c>
      <c r="N96" s="99" t="s">
        <v>186</v>
      </c>
    </row>
    <row r="97" spans="1:14" ht="13.5" thickTop="1">
      <c r="A97" s="85">
        <v>1</v>
      </c>
      <c r="B97" s="14" t="s">
        <v>37</v>
      </c>
      <c r="C97" s="14" t="s">
        <v>61</v>
      </c>
      <c r="D97" s="14" t="s">
        <v>20</v>
      </c>
      <c r="E97" s="22" t="s">
        <v>218</v>
      </c>
      <c r="F97" s="23" t="s">
        <v>130</v>
      </c>
      <c r="G97" s="20"/>
      <c r="H97" s="57"/>
      <c r="I97" s="43">
        <v>100</v>
      </c>
      <c r="J97" s="14">
        <v>100</v>
      </c>
      <c r="K97" s="14">
        <v>100</v>
      </c>
      <c r="L97" s="17">
        <v>100</v>
      </c>
      <c r="M97" s="95" t="s">
        <v>236</v>
      </c>
      <c r="N97" s="241">
        <v>1000</v>
      </c>
    </row>
    <row r="98" spans="1:14" ht="12.75">
      <c r="A98" s="72">
        <v>2</v>
      </c>
      <c r="B98" s="14" t="s">
        <v>37</v>
      </c>
      <c r="C98" s="14" t="s">
        <v>123</v>
      </c>
      <c r="D98" s="14" t="s">
        <v>20</v>
      </c>
      <c r="E98" s="22" t="s">
        <v>220</v>
      </c>
      <c r="F98" s="23" t="s">
        <v>211</v>
      </c>
      <c r="G98" s="24"/>
      <c r="H98" s="57"/>
      <c r="I98" s="43">
        <v>100</v>
      </c>
      <c r="J98" s="14">
        <v>100</v>
      </c>
      <c r="K98" s="14">
        <v>100</v>
      </c>
      <c r="L98" s="17">
        <v>100</v>
      </c>
      <c r="M98" s="96" t="s">
        <v>236</v>
      </c>
      <c r="N98" s="252">
        <v>958</v>
      </c>
    </row>
    <row r="99" spans="1:14" ht="12.75">
      <c r="A99" s="72">
        <v>3</v>
      </c>
      <c r="B99" s="18" t="s">
        <v>346</v>
      </c>
      <c r="C99" s="18" t="s">
        <v>81</v>
      </c>
      <c r="D99" s="14" t="s">
        <v>73</v>
      </c>
      <c r="E99" s="19" t="s">
        <v>341</v>
      </c>
      <c r="F99" s="28" t="s">
        <v>333</v>
      </c>
      <c r="G99" s="20">
        <v>0.06944444444444443</v>
      </c>
      <c r="H99" s="58"/>
      <c r="I99" s="248">
        <v>98</v>
      </c>
      <c r="J99" s="55">
        <v>100</v>
      </c>
      <c r="K99" s="55">
        <v>100</v>
      </c>
      <c r="L99" s="17">
        <v>100</v>
      </c>
      <c r="M99" s="96" t="s">
        <v>236</v>
      </c>
      <c r="N99" s="252">
        <v>917</v>
      </c>
    </row>
    <row r="100" spans="1:14" ht="12.75">
      <c r="A100" s="114" t="s">
        <v>352</v>
      </c>
      <c r="B100" s="18" t="s">
        <v>21</v>
      </c>
      <c r="C100" s="18" t="s">
        <v>132</v>
      </c>
      <c r="D100" s="14" t="s">
        <v>20</v>
      </c>
      <c r="E100" s="19" t="s">
        <v>133</v>
      </c>
      <c r="F100" s="25" t="s">
        <v>134</v>
      </c>
      <c r="G100" s="32"/>
      <c r="H100" s="57"/>
      <c r="I100" s="43">
        <v>100</v>
      </c>
      <c r="J100" s="14">
        <v>100</v>
      </c>
      <c r="K100" s="14">
        <v>98</v>
      </c>
      <c r="L100" s="17">
        <v>100</v>
      </c>
      <c r="M100" s="96"/>
      <c r="N100" s="252">
        <v>854</v>
      </c>
    </row>
    <row r="101" spans="1:14" ht="12.75">
      <c r="A101" s="114" t="s">
        <v>352</v>
      </c>
      <c r="B101" s="18" t="s">
        <v>113</v>
      </c>
      <c r="C101" s="18" t="s">
        <v>101</v>
      </c>
      <c r="D101" s="14" t="s">
        <v>20</v>
      </c>
      <c r="E101" s="19" t="s">
        <v>131</v>
      </c>
      <c r="F101" s="25" t="s">
        <v>24</v>
      </c>
      <c r="G101" s="21"/>
      <c r="H101" s="57"/>
      <c r="I101" s="43">
        <v>100</v>
      </c>
      <c r="J101" s="14">
        <v>100</v>
      </c>
      <c r="K101" s="14">
        <v>98</v>
      </c>
      <c r="L101" s="17">
        <v>100</v>
      </c>
      <c r="M101" s="96"/>
      <c r="N101" s="252">
        <v>854</v>
      </c>
    </row>
    <row r="102" spans="1:14" ht="12.75">
      <c r="A102" s="72">
        <v>6</v>
      </c>
      <c r="B102" s="14" t="s">
        <v>347</v>
      </c>
      <c r="C102" s="14" t="s">
        <v>136</v>
      </c>
      <c r="D102" s="14" t="s">
        <v>36</v>
      </c>
      <c r="E102" s="12" t="s">
        <v>342</v>
      </c>
      <c r="F102" s="14" t="s">
        <v>136</v>
      </c>
      <c r="G102" s="30">
        <v>0.0763888888888889</v>
      </c>
      <c r="H102" s="109"/>
      <c r="I102" s="248">
        <v>100</v>
      </c>
      <c r="J102" s="55">
        <v>96</v>
      </c>
      <c r="K102" s="55">
        <v>100</v>
      </c>
      <c r="L102" s="17">
        <v>100</v>
      </c>
      <c r="M102" s="96"/>
      <c r="N102" s="252">
        <v>791</v>
      </c>
    </row>
    <row r="103" spans="1:14" ht="12.75">
      <c r="A103" s="72">
        <v>7</v>
      </c>
      <c r="B103" s="14" t="s">
        <v>190</v>
      </c>
      <c r="C103" s="14" t="s">
        <v>61</v>
      </c>
      <c r="D103" s="14" t="s">
        <v>195</v>
      </c>
      <c r="E103" s="12" t="s">
        <v>196</v>
      </c>
      <c r="F103" s="14" t="s">
        <v>225</v>
      </c>
      <c r="G103" s="30">
        <v>0.0763888888888889</v>
      </c>
      <c r="H103" s="58"/>
      <c r="I103" s="248">
        <v>100</v>
      </c>
      <c r="J103" s="55">
        <v>89</v>
      </c>
      <c r="K103" s="55">
        <v>100</v>
      </c>
      <c r="L103" s="17">
        <v>100</v>
      </c>
      <c r="M103" s="96"/>
      <c r="N103" s="252">
        <v>750</v>
      </c>
    </row>
    <row r="104" spans="1:14" ht="12.75">
      <c r="A104" s="72">
        <v>8</v>
      </c>
      <c r="B104" s="14" t="s">
        <v>143</v>
      </c>
      <c r="C104" s="14" t="s">
        <v>26</v>
      </c>
      <c r="D104" s="14" t="s">
        <v>27</v>
      </c>
      <c r="E104" s="12" t="s">
        <v>144</v>
      </c>
      <c r="F104" s="14" t="s">
        <v>145</v>
      </c>
      <c r="G104" s="15" t="s">
        <v>92</v>
      </c>
      <c r="H104" s="58"/>
      <c r="I104" s="248">
        <v>88</v>
      </c>
      <c r="J104" s="55">
        <v>100</v>
      </c>
      <c r="K104" s="55">
        <v>100</v>
      </c>
      <c r="L104" s="17">
        <v>100</v>
      </c>
      <c r="M104" s="96"/>
      <c r="N104" s="252">
        <v>708</v>
      </c>
    </row>
    <row r="105" spans="1:14" ht="12.75">
      <c r="A105" s="72">
        <v>9</v>
      </c>
      <c r="B105" s="18" t="s">
        <v>213</v>
      </c>
      <c r="C105" s="18" t="s">
        <v>55</v>
      </c>
      <c r="D105" s="14" t="s">
        <v>195</v>
      </c>
      <c r="E105" s="19" t="s">
        <v>221</v>
      </c>
      <c r="F105" s="18" t="s">
        <v>229</v>
      </c>
      <c r="G105" s="20">
        <v>0.05902777777777778</v>
      </c>
      <c r="H105" s="58"/>
      <c r="I105" s="248">
        <v>87</v>
      </c>
      <c r="J105" s="55">
        <v>100</v>
      </c>
      <c r="K105" s="55">
        <v>100</v>
      </c>
      <c r="L105" s="17">
        <v>100</v>
      </c>
      <c r="M105" s="96"/>
      <c r="N105" s="252">
        <v>667</v>
      </c>
    </row>
    <row r="106" spans="1:14" ht="12.75">
      <c r="A106" s="72">
        <v>10</v>
      </c>
      <c r="B106" s="18" t="s">
        <v>146</v>
      </c>
      <c r="C106" s="18" t="s">
        <v>19</v>
      </c>
      <c r="D106" s="14" t="s">
        <v>20</v>
      </c>
      <c r="E106" s="19" t="s">
        <v>147</v>
      </c>
      <c r="F106" s="25" t="s">
        <v>227</v>
      </c>
      <c r="G106" s="21"/>
      <c r="H106" s="57"/>
      <c r="I106" s="43">
        <v>98</v>
      </c>
      <c r="J106" s="14">
        <v>100</v>
      </c>
      <c r="K106" s="14">
        <v>92</v>
      </c>
      <c r="L106" s="17">
        <v>99</v>
      </c>
      <c r="M106" s="96"/>
      <c r="N106" s="252">
        <v>625</v>
      </c>
    </row>
    <row r="107" spans="1:14" ht="12.75">
      <c r="A107" s="72">
        <v>11</v>
      </c>
      <c r="B107" s="18" t="s">
        <v>18</v>
      </c>
      <c r="C107" s="18" t="s">
        <v>19</v>
      </c>
      <c r="D107" s="14" t="s">
        <v>20</v>
      </c>
      <c r="E107" s="19" t="s">
        <v>86</v>
      </c>
      <c r="F107" s="25" t="s">
        <v>226</v>
      </c>
      <c r="G107" s="32"/>
      <c r="H107" s="58"/>
      <c r="I107" s="248">
        <v>98</v>
      </c>
      <c r="J107" s="55">
        <v>98</v>
      </c>
      <c r="K107" s="55">
        <v>98</v>
      </c>
      <c r="L107" s="17">
        <v>98</v>
      </c>
      <c r="M107" s="96"/>
      <c r="N107" s="242">
        <v>583</v>
      </c>
    </row>
    <row r="108" spans="1:14" ht="12.75">
      <c r="A108" s="72">
        <v>12</v>
      </c>
      <c r="B108" s="14" t="s">
        <v>37</v>
      </c>
      <c r="C108" s="14" t="s">
        <v>125</v>
      </c>
      <c r="D108" s="14" t="s">
        <v>20</v>
      </c>
      <c r="E108" s="22" t="s">
        <v>219</v>
      </c>
      <c r="F108" s="23" t="s">
        <v>126</v>
      </c>
      <c r="G108" s="24"/>
      <c r="H108" s="57"/>
      <c r="I108" s="43">
        <v>94</v>
      </c>
      <c r="J108" s="14">
        <v>98</v>
      </c>
      <c r="K108" s="14">
        <v>98</v>
      </c>
      <c r="L108" s="17">
        <v>98</v>
      </c>
      <c r="M108" s="96"/>
      <c r="N108" s="242">
        <v>542</v>
      </c>
    </row>
    <row r="109" spans="1:14" ht="12.75">
      <c r="A109" s="72">
        <v>13</v>
      </c>
      <c r="B109" s="106" t="s">
        <v>348</v>
      </c>
      <c r="C109" s="106" t="s">
        <v>349</v>
      </c>
      <c r="D109" s="14" t="s">
        <v>39</v>
      </c>
      <c r="E109" s="12" t="s">
        <v>343</v>
      </c>
      <c r="F109" s="106" t="s">
        <v>34</v>
      </c>
      <c r="G109" s="108"/>
      <c r="H109" s="54"/>
      <c r="I109" s="248">
        <v>100</v>
      </c>
      <c r="J109" s="55">
        <v>95</v>
      </c>
      <c r="K109" s="55">
        <v>94</v>
      </c>
      <c r="L109" s="17">
        <v>97.5</v>
      </c>
      <c r="M109" s="96"/>
      <c r="N109" s="252">
        <v>500</v>
      </c>
    </row>
    <row r="110" spans="1:14" ht="12.75">
      <c r="A110" s="72">
        <v>14</v>
      </c>
      <c r="B110" s="18" t="s">
        <v>116</v>
      </c>
      <c r="C110" s="18" t="s">
        <v>52</v>
      </c>
      <c r="D110" s="14" t="s">
        <v>20</v>
      </c>
      <c r="E110" s="19" t="s">
        <v>137</v>
      </c>
      <c r="F110" s="25" t="s">
        <v>119</v>
      </c>
      <c r="G110" s="21"/>
      <c r="H110" s="57"/>
      <c r="I110" s="43">
        <v>94</v>
      </c>
      <c r="J110" s="14">
        <v>94</v>
      </c>
      <c r="K110" s="14">
        <v>100</v>
      </c>
      <c r="L110" s="17">
        <v>97</v>
      </c>
      <c r="M110" s="96"/>
      <c r="N110" s="252">
        <v>458</v>
      </c>
    </row>
    <row r="111" spans="1:14" ht="12.75">
      <c r="A111" s="72">
        <v>15</v>
      </c>
      <c r="B111" s="18" t="s">
        <v>350</v>
      </c>
      <c r="C111" s="18" t="s">
        <v>26</v>
      </c>
      <c r="D111" s="14" t="s">
        <v>312</v>
      </c>
      <c r="E111" s="19" t="s">
        <v>344</v>
      </c>
      <c r="F111" s="18" t="s">
        <v>335</v>
      </c>
      <c r="G111" s="20"/>
      <c r="H111" s="111"/>
      <c r="I111" s="43">
        <v>92</v>
      </c>
      <c r="J111" s="14">
        <v>100</v>
      </c>
      <c r="K111" s="14">
        <v>94</v>
      </c>
      <c r="L111" s="17">
        <v>97</v>
      </c>
      <c r="M111" s="96"/>
      <c r="N111" s="252">
        <v>417</v>
      </c>
    </row>
    <row r="112" spans="1:14" ht="12.75">
      <c r="A112" s="72">
        <v>16</v>
      </c>
      <c r="B112" s="18" t="s">
        <v>54</v>
      </c>
      <c r="C112" s="18" t="s">
        <v>55</v>
      </c>
      <c r="D112" s="26" t="s">
        <v>56</v>
      </c>
      <c r="E112" s="19" t="s">
        <v>57</v>
      </c>
      <c r="F112" s="18" t="s">
        <v>58</v>
      </c>
      <c r="G112" s="27" t="s">
        <v>30</v>
      </c>
      <c r="H112" s="58"/>
      <c r="I112" s="248">
        <v>88</v>
      </c>
      <c r="J112" s="55">
        <v>94</v>
      </c>
      <c r="K112" s="55">
        <v>100</v>
      </c>
      <c r="L112" s="17">
        <v>97</v>
      </c>
      <c r="M112" s="96"/>
      <c r="N112" s="252">
        <v>375</v>
      </c>
    </row>
    <row r="113" spans="1:14" ht="12.75">
      <c r="A113" s="72">
        <v>17</v>
      </c>
      <c r="B113" s="14" t="s">
        <v>127</v>
      </c>
      <c r="C113" s="14" t="s">
        <v>35</v>
      </c>
      <c r="D113" s="14" t="s">
        <v>50</v>
      </c>
      <c r="E113" s="22" t="s">
        <v>128</v>
      </c>
      <c r="F113" s="23" t="s">
        <v>124</v>
      </c>
      <c r="G113" s="24" t="s">
        <v>129</v>
      </c>
      <c r="H113" s="58"/>
      <c r="I113" s="248">
        <v>100</v>
      </c>
      <c r="J113" s="55">
        <v>93</v>
      </c>
      <c r="K113" s="55">
        <v>0</v>
      </c>
      <c r="L113" s="17">
        <v>96.5</v>
      </c>
      <c r="M113" s="96"/>
      <c r="N113" s="252">
        <v>333</v>
      </c>
    </row>
    <row r="114" spans="1:14" ht="12.75">
      <c r="A114" s="72">
        <v>18</v>
      </c>
      <c r="B114" s="18" t="s">
        <v>214</v>
      </c>
      <c r="C114" s="18" t="s">
        <v>52</v>
      </c>
      <c r="D114" s="14" t="s">
        <v>27</v>
      </c>
      <c r="E114" s="19" t="s">
        <v>222</v>
      </c>
      <c r="F114" s="18" t="s">
        <v>336</v>
      </c>
      <c r="G114" s="20"/>
      <c r="H114" s="58"/>
      <c r="I114" s="248">
        <v>92</v>
      </c>
      <c r="J114" s="55">
        <v>98</v>
      </c>
      <c r="K114" s="55">
        <v>92</v>
      </c>
      <c r="L114" s="17">
        <v>95</v>
      </c>
      <c r="M114" s="96"/>
      <c r="N114" s="252">
        <v>292</v>
      </c>
    </row>
    <row r="115" spans="1:14" ht="12.75">
      <c r="A115" s="72">
        <v>19</v>
      </c>
      <c r="B115" s="18" t="s">
        <v>31</v>
      </c>
      <c r="C115" s="18" t="s">
        <v>140</v>
      </c>
      <c r="D115" s="14" t="s">
        <v>20</v>
      </c>
      <c r="E115" s="19" t="s">
        <v>187</v>
      </c>
      <c r="F115" s="18" t="s">
        <v>337</v>
      </c>
      <c r="G115" s="20">
        <v>0.06388888888888888</v>
      </c>
      <c r="H115" s="16"/>
      <c r="I115" s="43">
        <v>94</v>
      </c>
      <c r="J115" s="14">
        <v>95</v>
      </c>
      <c r="K115" s="14">
        <v>89</v>
      </c>
      <c r="L115" s="17">
        <v>94.5</v>
      </c>
      <c r="M115" s="96"/>
      <c r="N115" s="252">
        <v>250</v>
      </c>
    </row>
    <row r="116" spans="1:14" ht="12.75">
      <c r="A116" s="72">
        <v>20</v>
      </c>
      <c r="B116" s="18" t="s">
        <v>351</v>
      </c>
      <c r="C116" s="18" t="s">
        <v>85</v>
      </c>
      <c r="D116" s="26" t="s">
        <v>56</v>
      </c>
      <c r="E116" s="19" t="s">
        <v>345</v>
      </c>
      <c r="F116" s="18" t="s">
        <v>338</v>
      </c>
      <c r="G116" s="29" t="s">
        <v>339</v>
      </c>
      <c r="H116" s="57"/>
      <c r="I116" s="43">
        <v>89</v>
      </c>
      <c r="J116" s="14">
        <v>94</v>
      </c>
      <c r="K116" s="14">
        <v>94</v>
      </c>
      <c r="L116" s="17">
        <v>94</v>
      </c>
      <c r="M116" s="96"/>
      <c r="N116" s="242">
        <v>208</v>
      </c>
    </row>
    <row r="117" spans="1:14" ht="12.75">
      <c r="A117" s="72">
        <v>21</v>
      </c>
      <c r="B117" s="106" t="s">
        <v>259</v>
      </c>
      <c r="C117" s="106" t="s">
        <v>122</v>
      </c>
      <c r="D117" s="14" t="s">
        <v>39</v>
      </c>
      <c r="E117" s="12" t="s">
        <v>267</v>
      </c>
      <c r="F117" s="106" t="s">
        <v>340</v>
      </c>
      <c r="G117" s="108" t="s">
        <v>334</v>
      </c>
      <c r="H117" s="54"/>
      <c r="I117" s="248">
        <v>95</v>
      </c>
      <c r="J117" s="55">
        <v>84</v>
      </c>
      <c r="K117" s="55">
        <v>84</v>
      </c>
      <c r="L117" s="17">
        <v>89.5</v>
      </c>
      <c r="M117" s="96"/>
      <c r="N117" s="252">
        <v>167</v>
      </c>
    </row>
    <row r="118" spans="1:14" ht="12.75">
      <c r="A118" s="72">
        <v>22</v>
      </c>
      <c r="B118" s="18" t="s">
        <v>215</v>
      </c>
      <c r="C118" s="18" t="s">
        <v>136</v>
      </c>
      <c r="D118" s="14" t="s">
        <v>27</v>
      </c>
      <c r="E118" s="19" t="s">
        <v>223</v>
      </c>
      <c r="F118" s="18" t="s">
        <v>112</v>
      </c>
      <c r="G118" s="20">
        <v>0.05902777777777778</v>
      </c>
      <c r="H118" s="58"/>
      <c r="I118" s="248">
        <v>89</v>
      </c>
      <c r="J118" s="55">
        <v>84</v>
      </c>
      <c r="K118" s="55">
        <v>88</v>
      </c>
      <c r="L118" s="17">
        <v>88.5</v>
      </c>
      <c r="M118" s="96"/>
      <c r="N118" s="252">
        <v>125</v>
      </c>
    </row>
    <row r="119" spans="1:14" ht="12.75">
      <c r="A119" s="72">
        <v>23</v>
      </c>
      <c r="B119" s="18" t="s">
        <v>216</v>
      </c>
      <c r="C119" s="18" t="s">
        <v>217</v>
      </c>
      <c r="D119" s="14" t="s">
        <v>195</v>
      </c>
      <c r="E119" s="19" t="s">
        <v>224</v>
      </c>
      <c r="F119" s="18" t="s">
        <v>124</v>
      </c>
      <c r="G119" s="20"/>
      <c r="H119" s="58"/>
      <c r="I119" s="248">
        <v>86</v>
      </c>
      <c r="J119" s="55">
        <v>83</v>
      </c>
      <c r="K119" s="55">
        <v>89</v>
      </c>
      <c r="L119" s="17">
        <v>87.5</v>
      </c>
      <c r="M119" s="96"/>
      <c r="N119" s="252">
        <v>83</v>
      </c>
    </row>
    <row r="120" spans="1:14" ht="13.5" thickBot="1">
      <c r="A120" s="73">
        <v>24</v>
      </c>
      <c r="B120" s="75" t="s">
        <v>127</v>
      </c>
      <c r="C120" s="75" t="s">
        <v>125</v>
      </c>
      <c r="D120" s="75" t="s">
        <v>50</v>
      </c>
      <c r="E120" s="82" t="s">
        <v>135</v>
      </c>
      <c r="F120" s="83" t="s">
        <v>124</v>
      </c>
      <c r="G120" s="84" t="s">
        <v>129</v>
      </c>
      <c r="H120" s="93"/>
      <c r="I120" s="251">
        <v>84</v>
      </c>
      <c r="J120" s="89">
        <v>88</v>
      </c>
      <c r="K120" s="89">
        <v>0</v>
      </c>
      <c r="L120" s="78">
        <v>86</v>
      </c>
      <c r="M120" s="97"/>
      <c r="N120" s="243">
        <v>42</v>
      </c>
    </row>
    <row r="121" spans="1:14" ht="15">
      <c r="A121" s="37"/>
      <c r="B121" s="49"/>
      <c r="C121" s="49"/>
      <c r="D121" s="45"/>
      <c r="E121" s="53"/>
      <c r="F121" s="49"/>
      <c r="G121" s="51"/>
      <c r="H121" s="38"/>
      <c r="I121" s="39"/>
      <c r="J121" s="40"/>
      <c r="K121" s="40"/>
      <c r="L121" s="41"/>
      <c r="M121" s="41"/>
      <c r="N121" s="36"/>
    </row>
    <row r="122" spans="1:13" ht="12.75">
      <c r="A122" s="1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1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11"/>
      <c r="B124" s="8" t="s">
        <v>180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3.5" thickBot="1">
      <c r="A125" s="1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4" ht="12.75">
      <c r="A126" s="273" t="s">
        <v>175</v>
      </c>
      <c r="B126" s="276" t="s">
        <v>0</v>
      </c>
      <c r="C126" s="277"/>
      <c r="D126" s="68" t="s">
        <v>1</v>
      </c>
      <c r="E126" s="69" t="s">
        <v>2</v>
      </c>
      <c r="F126" s="70" t="s">
        <v>3</v>
      </c>
      <c r="G126" s="70"/>
      <c r="H126" s="271" t="s">
        <v>179</v>
      </c>
      <c r="I126" s="271"/>
      <c r="J126" s="271"/>
      <c r="K126" s="271"/>
      <c r="L126" s="271"/>
      <c r="M126" s="272"/>
      <c r="N126" s="98" t="s">
        <v>185</v>
      </c>
    </row>
    <row r="127" spans="1:14" ht="13.5" thickBot="1">
      <c r="A127" s="274"/>
      <c r="B127" s="62" t="s">
        <v>5</v>
      </c>
      <c r="C127" s="62" t="s">
        <v>6</v>
      </c>
      <c r="D127" s="63" t="s">
        <v>7</v>
      </c>
      <c r="E127" s="63" t="s">
        <v>8</v>
      </c>
      <c r="F127" s="64" t="s">
        <v>9</v>
      </c>
      <c r="G127" s="64" t="s">
        <v>4</v>
      </c>
      <c r="H127" s="65" t="s">
        <v>10</v>
      </c>
      <c r="I127" s="66" t="s">
        <v>11</v>
      </c>
      <c r="J127" s="67" t="s">
        <v>12</v>
      </c>
      <c r="K127" s="67" t="s">
        <v>13</v>
      </c>
      <c r="L127" s="67" t="s">
        <v>14</v>
      </c>
      <c r="M127" s="94" t="s">
        <v>15</v>
      </c>
      <c r="N127" s="99" t="s">
        <v>186</v>
      </c>
    </row>
    <row r="128" spans="1:14" ht="13.5" thickTop="1">
      <c r="A128" s="115">
        <v>1</v>
      </c>
      <c r="B128" s="14" t="s">
        <v>105</v>
      </c>
      <c r="C128" s="14" t="s">
        <v>106</v>
      </c>
      <c r="D128" s="14" t="s">
        <v>73</v>
      </c>
      <c r="E128" s="12" t="s">
        <v>107</v>
      </c>
      <c r="F128" s="14" t="s">
        <v>148</v>
      </c>
      <c r="G128" s="15" t="s">
        <v>30</v>
      </c>
      <c r="H128" s="249">
        <v>89.33</v>
      </c>
      <c r="I128" s="248">
        <v>95</v>
      </c>
      <c r="J128" s="55">
        <v>92</v>
      </c>
      <c r="K128" s="55">
        <v>98</v>
      </c>
      <c r="L128" s="17">
        <v>96.5</v>
      </c>
      <c r="M128" s="96">
        <v>185.83</v>
      </c>
      <c r="N128" s="241">
        <v>1000</v>
      </c>
    </row>
    <row r="129" spans="1:14" ht="12.75">
      <c r="A129" s="116">
        <v>2</v>
      </c>
      <c r="B129" s="14" t="s">
        <v>149</v>
      </c>
      <c r="C129" s="14" t="s">
        <v>150</v>
      </c>
      <c r="D129" s="14" t="s">
        <v>50</v>
      </c>
      <c r="E129" s="33" t="s">
        <v>151</v>
      </c>
      <c r="F129" s="23" t="s">
        <v>104</v>
      </c>
      <c r="G129" s="24" t="s">
        <v>65</v>
      </c>
      <c r="H129" s="80">
        <v>89</v>
      </c>
      <c r="I129" s="43">
        <v>83</v>
      </c>
      <c r="J129" s="14">
        <v>83</v>
      </c>
      <c r="K129" s="14">
        <v>98</v>
      </c>
      <c r="L129" s="17">
        <v>90.5</v>
      </c>
      <c r="M129" s="96">
        <v>179.5</v>
      </c>
      <c r="N129" s="242">
        <v>667</v>
      </c>
    </row>
    <row r="130" spans="1:14" ht="13.5" thickBot="1">
      <c r="A130" s="118">
        <v>3</v>
      </c>
      <c r="B130" s="75" t="s">
        <v>71</v>
      </c>
      <c r="C130" s="75" t="s">
        <v>110</v>
      </c>
      <c r="D130" s="75" t="s">
        <v>73</v>
      </c>
      <c r="E130" s="77" t="s">
        <v>111</v>
      </c>
      <c r="F130" s="75" t="s">
        <v>103</v>
      </c>
      <c r="G130" s="91">
        <v>0.05902777777777778</v>
      </c>
      <c r="H130" s="263">
        <v>79.67</v>
      </c>
      <c r="I130" s="251">
        <v>89</v>
      </c>
      <c r="J130" s="89">
        <v>94</v>
      </c>
      <c r="K130" s="89">
        <v>95</v>
      </c>
      <c r="L130" s="78">
        <v>94.5</v>
      </c>
      <c r="M130" s="97">
        <v>174.17</v>
      </c>
      <c r="N130" s="243">
        <v>333</v>
      </c>
    </row>
    <row r="131" spans="1:14" s="47" customFormat="1" ht="12.75">
      <c r="A131" s="37"/>
      <c r="B131" s="40"/>
      <c r="C131" s="40"/>
      <c r="D131" s="40"/>
      <c r="E131" s="39"/>
      <c r="F131" s="40"/>
      <c r="G131" s="46"/>
      <c r="H131" s="38"/>
      <c r="I131" s="39"/>
      <c r="J131" s="40"/>
      <c r="K131" s="40"/>
      <c r="L131" s="41"/>
      <c r="M131" s="41"/>
      <c r="N131" s="36"/>
    </row>
    <row r="132" spans="1:13" ht="12.75">
      <c r="A132" s="1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11"/>
      <c r="B133" s="8" t="s">
        <v>184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3.5" thickBot="1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4" ht="12.75">
      <c r="A135" s="280" t="s">
        <v>175</v>
      </c>
      <c r="B135" s="276" t="s">
        <v>0</v>
      </c>
      <c r="C135" s="277"/>
      <c r="D135" s="68" t="s">
        <v>1</v>
      </c>
      <c r="E135" s="69" t="s">
        <v>2</v>
      </c>
      <c r="F135" s="70" t="s">
        <v>3</v>
      </c>
      <c r="G135" s="70"/>
      <c r="H135" s="271" t="s">
        <v>179</v>
      </c>
      <c r="I135" s="271"/>
      <c r="J135" s="271"/>
      <c r="K135" s="271"/>
      <c r="L135" s="271"/>
      <c r="M135" s="272"/>
      <c r="N135" s="98" t="s">
        <v>185</v>
      </c>
    </row>
    <row r="136" spans="1:14" ht="13.5" thickBot="1">
      <c r="A136" s="281"/>
      <c r="B136" s="62" t="s">
        <v>5</v>
      </c>
      <c r="C136" s="62" t="s">
        <v>6</v>
      </c>
      <c r="D136" s="63" t="s">
        <v>7</v>
      </c>
      <c r="E136" s="63" t="s">
        <v>8</v>
      </c>
      <c r="F136" s="64" t="s">
        <v>9</v>
      </c>
      <c r="G136" s="64" t="s">
        <v>4</v>
      </c>
      <c r="H136" s="65" t="s">
        <v>10</v>
      </c>
      <c r="I136" s="66" t="s">
        <v>11</v>
      </c>
      <c r="J136" s="67" t="s">
        <v>12</v>
      </c>
      <c r="K136" s="67" t="s">
        <v>13</v>
      </c>
      <c r="L136" s="67" t="s">
        <v>14</v>
      </c>
      <c r="M136" s="94" t="s">
        <v>15</v>
      </c>
      <c r="N136" s="99" t="s">
        <v>186</v>
      </c>
    </row>
    <row r="137" spans="1:14" ht="13.5" thickTop="1">
      <c r="A137" s="71">
        <v>1</v>
      </c>
      <c r="B137" s="18" t="s">
        <v>173</v>
      </c>
      <c r="C137" s="18" t="s">
        <v>161</v>
      </c>
      <c r="D137" s="14" t="s">
        <v>36</v>
      </c>
      <c r="E137" s="12" t="s">
        <v>230</v>
      </c>
      <c r="F137" s="18" t="s">
        <v>181</v>
      </c>
      <c r="G137" s="20">
        <v>0.0763888888888889</v>
      </c>
      <c r="H137" s="42">
        <v>93.33</v>
      </c>
      <c r="I137" s="43">
        <v>89</v>
      </c>
      <c r="J137" s="14">
        <v>100</v>
      </c>
      <c r="K137" s="14">
        <v>100</v>
      </c>
      <c r="L137" s="17">
        <v>100</v>
      </c>
      <c r="M137" s="96">
        <v>193.33</v>
      </c>
      <c r="N137" s="242">
        <v>1000</v>
      </c>
    </row>
    <row r="138" spans="1:14" ht="12.75">
      <c r="A138" s="72">
        <v>2</v>
      </c>
      <c r="B138" s="18" t="s">
        <v>141</v>
      </c>
      <c r="C138" s="18" t="s">
        <v>52</v>
      </c>
      <c r="D138" s="26" t="s">
        <v>56</v>
      </c>
      <c r="E138" s="19" t="s">
        <v>142</v>
      </c>
      <c r="F138" s="18" t="s">
        <v>182</v>
      </c>
      <c r="G138" s="31" t="s">
        <v>92</v>
      </c>
      <c r="H138" s="249">
        <v>85</v>
      </c>
      <c r="I138" s="248">
        <v>76</v>
      </c>
      <c r="J138" s="55">
        <v>98</v>
      </c>
      <c r="K138" s="55">
        <v>98</v>
      </c>
      <c r="L138" s="17">
        <v>98</v>
      </c>
      <c r="M138" s="96">
        <v>183</v>
      </c>
      <c r="N138" s="242">
        <v>857</v>
      </c>
    </row>
    <row r="139" spans="1:14" ht="12.75">
      <c r="A139" s="85">
        <v>3</v>
      </c>
      <c r="B139" s="106" t="s">
        <v>353</v>
      </c>
      <c r="C139" s="106" t="s">
        <v>125</v>
      </c>
      <c r="D139" s="14" t="s">
        <v>203</v>
      </c>
      <c r="E139" s="107" t="s">
        <v>358</v>
      </c>
      <c r="F139" s="106" t="s">
        <v>361</v>
      </c>
      <c r="G139" s="108" t="s">
        <v>65</v>
      </c>
      <c r="H139" s="249">
        <v>82.33</v>
      </c>
      <c r="I139" s="248">
        <v>88</v>
      </c>
      <c r="J139" s="55">
        <v>100</v>
      </c>
      <c r="K139" s="55">
        <v>100</v>
      </c>
      <c r="L139" s="17">
        <v>100</v>
      </c>
      <c r="M139" s="96">
        <v>182.33</v>
      </c>
      <c r="N139" s="252">
        <v>714</v>
      </c>
    </row>
    <row r="140" spans="1:14" ht="12.75">
      <c r="A140" s="72">
        <v>4</v>
      </c>
      <c r="B140" s="18" t="s">
        <v>354</v>
      </c>
      <c r="C140" s="18" t="s">
        <v>355</v>
      </c>
      <c r="D140" s="26" t="s">
        <v>56</v>
      </c>
      <c r="E140" s="19" t="s">
        <v>359</v>
      </c>
      <c r="F140" s="18" t="s">
        <v>362</v>
      </c>
      <c r="G140" s="29" t="s">
        <v>51</v>
      </c>
      <c r="H140" s="42">
        <v>80</v>
      </c>
      <c r="I140" s="43">
        <v>87</v>
      </c>
      <c r="J140" s="14">
        <v>98</v>
      </c>
      <c r="K140" s="14">
        <v>100</v>
      </c>
      <c r="L140" s="17">
        <v>99</v>
      </c>
      <c r="M140" s="96">
        <v>179</v>
      </c>
      <c r="N140" s="242">
        <v>571</v>
      </c>
    </row>
    <row r="141" spans="1:14" ht="12.75">
      <c r="A141" s="85">
        <v>5</v>
      </c>
      <c r="B141" s="18" t="s">
        <v>93</v>
      </c>
      <c r="C141" s="18" t="s">
        <v>94</v>
      </c>
      <c r="D141" s="14" t="s">
        <v>20</v>
      </c>
      <c r="E141" s="19" t="s">
        <v>95</v>
      </c>
      <c r="F141" s="25" t="s">
        <v>183</v>
      </c>
      <c r="G141" s="21">
        <v>0.06458333333333334</v>
      </c>
      <c r="H141" s="42">
        <v>78.67</v>
      </c>
      <c r="I141" s="43">
        <v>100</v>
      </c>
      <c r="J141" s="14">
        <v>100</v>
      </c>
      <c r="K141" s="14">
        <v>100</v>
      </c>
      <c r="L141" s="17">
        <v>100</v>
      </c>
      <c r="M141" s="96">
        <v>178.67</v>
      </c>
      <c r="N141" s="242">
        <v>429</v>
      </c>
    </row>
    <row r="142" spans="1:14" ht="12.75">
      <c r="A142" s="72">
        <v>6</v>
      </c>
      <c r="B142" s="55" t="s">
        <v>356</v>
      </c>
      <c r="C142" s="55" t="s">
        <v>52</v>
      </c>
      <c r="D142" s="14" t="s">
        <v>39</v>
      </c>
      <c r="E142" s="54"/>
      <c r="F142" s="55" t="s">
        <v>363</v>
      </c>
      <c r="G142" s="117">
        <v>0.05555555555555555</v>
      </c>
      <c r="H142" s="249">
        <v>80.67</v>
      </c>
      <c r="I142" s="248">
        <v>87</v>
      </c>
      <c r="J142" s="55">
        <v>74</v>
      </c>
      <c r="K142" s="55">
        <v>75</v>
      </c>
      <c r="L142" s="17">
        <v>81</v>
      </c>
      <c r="M142" s="96">
        <v>161.67</v>
      </c>
      <c r="N142" s="242">
        <v>286</v>
      </c>
    </row>
    <row r="143" spans="1:14" ht="13.5" thickBot="1">
      <c r="A143" s="105">
        <v>7</v>
      </c>
      <c r="B143" s="74" t="s">
        <v>357</v>
      </c>
      <c r="C143" s="74" t="s">
        <v>81</v>
      </c>
      <c r="D143" s="86" t="s">
        <v>56</v>
      </c>
      <c r="E143" s="76" t="s">
        <v>360</v>
      </c>
      <c r="F143" s="74" t="s">
        <v>364</v>
      </c>
      <c r="G143" s="87" t="s">
        <v>59</v>
      </c>
      <c r="H143" s="263">
        <v>73</v>
      </c>
      <c r="I143" s="251">
        <v>90</v>
      </c>
      <c r="J143" s="89">
        <v>63</v>
      </c>
      <c r="K143" s="89">
        <v>84</v>
      </c>
      <c r="L143" s="78">
        <v>87</v>
      </c>
      <c r="M143" s="97">
        <v>160</v>
      </c>
      <c r="N143" s="243">
        <v>143</v>
      </c>
    </row>
    <row r="144" spans="1:13" ht="12.75">
      <c r="A144" s="1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1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11"/>
      <c r="B146" s="8" t="s">
        <v>153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3.5" thickBot="1">
      <c r="A147" s="1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4" ht="12.75">
      <c r="A148" s="273" t="s">
        <v>175</v>
      </c>
      <c r="B148" s="276" t="s">
        <v>0</v>
      </c>
      <c r="C148" s="277"/>
      <c r="D148" s="68" t="s">
        <v>1</v>
      </c>
      <c r="E148" s="69" t="s">
        <v>2</v>
      </c>
      <c r="F148" s="70" t="s">
        <v>3</v>
      </c>
      <c r="G148" s="70"/>
      <c r="H148" s="271" t="s">
        <v>179</v>
      </c>
      <c r="I148" s="271"/>
      <c r="J148" s="271"/>
      <c r="K148" s="271"/>
      <c r="L148" s="271"/>
      <c r="M148" s="272"/>
      <c r="N148" s="98" t="s">
        <v>185</v>
      </c>
    </row>
    <row r="149" spans="1:14" ht="13.5" thickBot="1">
      <c r="A149" s="274"/>
      <c r="B149" s="62" t="s">
        <v>5</v>
      </c>
      <c r="C149" s="62" t="s">
        <v>6</v>
      </c>
      <c r="D149" s="63" t="s">
        <v>7</v>
      </c>
      <c r="E149" s="63" t="s">
        <v>8</v>
      </c>
      <c r="F149" s="64" t="s">
        <v>9</v>
      </c>
      <c r="G149" s="64" t="s">
        <v>4</v>
      </c>
      <c r="H149" s="65" t="s">
        <v>10</v>
      </c>
      <c r="I149" s="66" t="s">
        <v>11</v>
      </c>
      <c r="J149" s="67" t="s">
        <v>12</v>
      </c>
      <c r="K149" s="67" t="s">
        <v>13</v>
      </c>
      <c r="L149" s="67" t="s">
        <v>14</v>
      </c>
      <c r="M149" s="94" t="s">
        <v>15</v>
      </c>
      <c r="N149" s="99" t="s">
        <v>186</v>
      </c>
    </row>
    <row r="150" spans="1:14" ht="13.5" thickTop="1">
      <c r="A150" s="71">
        <v>1</v>
      </c>
      <c r="B150" s="14" t="s">
        <v>231</v>
      </c>
      <c r="C150" s="14" t="s">
        <v>26</v>
      </c>
      <c r="D150" s="14" t="s">
        <v>232</v>
      </c>
      <c r="E150" s="12" t="s">
        <v>233</v>
      </c>
      <c r="F150" s="14" t="s">
        <v>154</v>
      </c>
      <c r="G150" s="15" t="s">
        <v>155</v>
      </c>
      <c r="H150" s="57">
        <v>89.33</v>
      </c>
      <c r="I150" s="12">
        <v>100</v>
      </c>
      <c r="J150" s="14">
        <v>100</v>
      </c>
      <c r="K150" s="14">
        <v>95</v>
      </c>
      <c r="L150" s="17">
        <v>100</v>
      </c>
      <c r="M150" s="96">
        <v>189.33</v>
      </c>
      <c r="N150" s="252">
        <v>1000</v>
      </c>
    </row>
    <row r="151" spans="1:14" ht="12.75">
      <c r="A151" s="72">
        <v>2</v>
      </c>
      <c r="B151" s="18" t="s">
        <v>173</v>
      </c>
      <c r="C151" s="18" t="s">
        <v>161</v>
      </c>
      <c r="D151" s="14" t="s">
        <v>36</v>
      </c>
      <c r="E151" s="12" t="s">
        <v>230</v>
      </c>
      <c r="F151" s="18" t="s">
        <v>154</v>
      </c>
      <c r="G151" s="27" t="s">
        <v>155</v>
      </c>
      <c r="H151" s="57">
        <v>93.67</v>
      </c>
      <c r="I151" s="12">
        <v>88</v>
      </c>
      <c r="J151" s="14">
        <v>92</v>
      </c>
      <c r="K151" s="14">
        <v>98</v>
      </c>
      <c r="L151" s="17">
        <v>95</v>
      </c>
      <c r="M151" s="96">
        <v>188.67</v>
      </c>
      <c r="N151" s="242">
        <v>667</v>
      </c>
    </row>
    <row r="152" spans="1:14" ht="13.5" thickBot="1">
      <c r="A152" s="73">
        <v>3</v>
      </c>
      <c r="B152" s="188" t="s">
        <v>365</v>
      </c>
      <c r="C152" s="188" t="s">
        <v>55</v>
      </c>
      <c r="D152" s="75" t="s">
        <v>265</v>
      </c>
      <c r="E152" s="264"/>
      <c r="F152" s="188" t="s">
        <v>366</v>
      </c>
      <c r="G152" s="246" t="s">
        <v>155</v>
      </c>
      <c r="H152" s="244">
        <v>79</v>
      </c>
      <c r="I152" s="88">
        <v>94</v>
      </c>
      <c r="J152" s="89">
        <v>93</v>
      </c>
      <c r="K152" s="89">
        <v>94</v>
      </c>
      <c r="L152" s="78">
        <v>94</v>
      </c>
      <c r="M152" s="97">
        <v>173</v>
      </c>
      <c r="N152" s="243">
        <v>333</v>
      </c>
    </row>
    <row r="153" spans="1:13" ht="12.75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11"/>
      <c r="B155" s="8" t="s">
        <v>160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3.5" thickBot="1">
      <c r="A156" s="1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5" ht="12.75">
      <c r="A157" s="273" t="s">
        <v>175</v>
      </c>
      <c r="B157" s="276" t="s">
        <v>0</v>
      </c>
      <c r="C157" s="277"/>
      <c r="D157" s="68" t="s">
        <v>1</v>
      </c>
      <c r="E157" s="69" t="s">
        <v>2</v>
      </c>
      <c r="F157" s="70" t="s">
        <v>3</v>
      </c>
      <c r="G157" s="70"/>
      <c r="H157" s="272" t="s">
        <v>179</v>
      </c>
      <c r="I157" s="275"/>
      <c r="J157" s="275"/>
      <c r="K157" s="275"/>
      <c r="L157" s="275"/>
      <c r="M157" s="275"/>
      <c r="N157" s="275"/>
      <c r="O157" s="98" t="s">
        <v>185</v>
      </c>
    </row>
    <row r="158" spans="1:15" ht="13.5" thickBot="1">
      <c r="A158" s="274"/>
      <c r="B158" s="62" t="s">
        <v>5</v>
      </c>
      <c r="C158" s="62" t="s">
        <v>6</v>
      </c>
      <c r="D158" s="63" t="s">
        <v>7</v>
      </c>
      <c r="E158" s="63" t="s">
        <v>8</v>
      </c>
      <c r="F158" s="64" t="s">
        <v>9</v>
      </c>
      <c r="G158" s="64" t="s">
        <v>4</v>
      </c>
      <c r="H158" s="65" t="s">
        <v>10</v>
      </c>
      <c r="I158" s="66" t="s">
        <v>234</v>
      </c>
      <c r="J158" s="67" t="s">
        <v>11</v>
      </c>
      <c r="K158" s="67" t="s">
        <v>12</v>
      </c>
      <c r="L158" s="67" t="s">
        <v>13</v>
      </c>
      <c r="M158" s="67" t="s">
        <v>14</v>
      </c>
      <c r="N158" s="94" t="s">
        <v>15</v>
      </c>
      <c r="O158" s="99" t="s">
        <v>186</v>
      </c>
    </row>
    <row r="159" spans="1:15" ht="13.5" thickTop="1">
      <c r="A159" s="115">
        <v>1</v>
      </c>
      <c r="B159" s="14" t="s">
        <v>158</v>
      </c>
      <c r="C159" s="14" t="s">
        <v>52</v>
      </c>
      <c r="D159" s="60" t="s">
        <v>39</v>
      </c>
      <c r="E159" s="12" t="s">
        <v>159</v>
      </c>
      <c r="F159" s="14" t="s">
        <v>371</v>
      </c>
      <c r="G159" s="15" t="s">
        <v>65</v>
      </c>
      <c r="H159" s="249">
        <v>92</v>
      </c>
      <c r="I159" s="249">
        <v>93</v>
      </c>
      <c r="J159" s="248">
        <v>78</v>
      </c>
      <c r="K159" s="248">
        <v>94</v>
      </c>
      <c r="L159" s="248">
        <v>0</v>
      </c>
      <c r="M159" s="44">
        <f>(SUM(J159:L159)-MIN(J159:L159))/2</f>
        <v>86</v>
      </c>
      <c r="N159" s="265">
        <f>M159+I159+P159</f>
        <v>179</v>
      </c>
      <c r="O159" s="102">
        <v>1000</v>
      </c>
    </row>
    <row r="160" spans="1:15" ht="12.75">
      <c r="A160" s="116">
        <v>2</v>
      </c>
      <c r="B160" s="14" t="s">
        <v>367</v>
      </c>
      <c r="C160" s="14" t="s">
        <v>161</v>
      </c>
      <c r="D160" s="14" t="s">
        <v>39</v>
      </c>
      <c r="E160" s="12" t="s">
        <v>370</v>
      </c>
      <c r="F160" s="14" t="s">
        <v>372</v>
      </c>
      <c r="G160" s="15" t="s">
        <v>373</v>
      </c>
      <c r="H160" s="42">
        <v>65.33</v>
      </c>
      <c r="I160" s="249">
        <v>71</v>
      </c>
      <c r="J160" s="43">
        <v>92</v>
      </c>
      <c r="K160" s="43">
        <v>100</v>
      </c>
      <c r="L160" s="43">
        <v>89</v>
      </c>
      <c r="M160" s="44">
        <f>(SUM(J160:L160)-MIN(J160:L160))/2</f>
        <v>96</v>
      </c>
      <c r="N160" s="265">
        <f>M160+I160+P160</f>
        <v>167</v>
      </c>
      <c r="O160" s="103">
        <v>666.6666666666666</v>
      </c>
    </row>
    <row r="161" spans="1:15" ht="13.5" thickBot="1">
      <c r="A161" s="118">
        <v>3</v>
      </c>
      <c r="B161" s="89" t="s">
        <v>368</v>
      </c>
      <c r="C161" s="89" t="s">
        <v>369</v>
      </c>
      <c r="D161" s="75" t="s">
        <v>39</v>
      </c>
      <c r="E161" s="88"/>
      <c r="F161" s="89" t="s">
        <v>374</v>
      </c>
      <c r="G161" s="266">
        <v>0.04861111111111111</v>
      </c>
      <c r="H161" s="263">
        <v>75</v>
      </c>
      <c r="I161" s="263">
        <v>68</v>
      </c>
      <c r="J161" s="251">
        <v>84</v>
      </c>
      <c r="K161" s="251">
        <v>82</v>
      </c>
      <c r="L161" s="251">
        <v>87</v>
      </c>
      <c r="M161" s="253">
        <f>(SUM(J161:L161)-MIN(J161:L161))/2</f>
        <v>85.5</v>
      </c>
      <c r="N161" s="267">
        <f>M161+I161+P161</f>
        <v>153.5</v>
      </c>
      <c r="O161" s="104">
        <v>333.3333333333333</v>
      </c>
    </row>
    <row r="162" spans="2:7" ht="12.75">
      <c r="B162" s="56"/>
      <c r="C162" s="56"/>
      <c r="D162" s="56"/>
      <c r="E162" s="56"/>
      <c r="F162" s="56"/>
      <c r="G162" s="56"/>
    </row>
    <row r="163" spans="2:7" ht="12.75">
      <c r="B163" s="56"/>
      <c r="C163" s="56"/>
      <c r="D163" s="56"/>
      <c r="E163" s="56"/>
      <c r="F163" s="56"/>
      <c r="G163" s="56"/>
    </row>
    <row r="164" spans="2:7" ht="12.75">
      <c r="B164" s="56"/>
      <c r="C164" s="56"/>
      <c r="D164" s="56"/>
      <c r="E164" s="56"/>
      <c r="F164" s="56"/>
      <c r="G164" s="56"/>
    </row>
    <row r="165" spans="2:7" ht="12.75">
      <c r="B165" s="56"/>
      <c r="C165" s="56"/>
      <c r="D165" s="56"/>
      <c r="E165" s="56"/>
      <c r="F165" s="56"/>
      <c r="G165" s="56"/>
    </row>
  </sheetData>
  <sheetProtection sheet="1" objects="1" scenarios="1" selectLockedCells="1" selectUnlockedCells="1"/>
  <mergeCells count="30">
    <mergeCell ref="H47:M47"/>
    <mergeCell ref="H33:M33"/>
    <mergeCell ref="H16:M16"/>
    <mergeCell ref="B126:C126"/>
    <mergeCell ref="A95:A96"/>
    <mergeCell ref="A126:A127"/>
    <mergeCell ref="A148:A149"/>
    <mergeCell ref="A135:A136"/>
    <mergeCell ref="B3:C3"/>
    <mergeCell ref="H3:M3"/>
    <mergeCell ref="H148:M148"/>
    <mergeCell ref="H126:M126"/>
    <mergeCell ref="H95:M95"/>
    <mergeCell ref="H63:M63"/>
    <mergeCell ref="B16:C16"/>
    <mergeCell ref="B63:C63"/>
    <mergeCell ref="B95:C95"/>
    <mergeCell ref="B33:C33"/>
    <mergeCell ref="B47:C47"/>
    <mergeCell ref="A3:A4"/>
    <mergeCell ref="A16:A17"/>
    <mergeCell ref="A33:A34"/>
    <mergeCell ref="A47:A48"/>
    <mergeCell ref="A63:A64"/>
    <mergeCell ref="H135:M135"/>
    <mergeCell ref="A157:A158"/>
    <mergeCell ref="H157:N157"/>
    <mergeCell ref="B157:C157"/>
    <mergeCell ref="B148:C148"/>
    <mergeCell ref="B135:C135"/>
  </mergeCells>
  <printOptions/>
  <pageMargins left="0.787401575" right="0.787401575" top="0.984251969" bottom="0.71" header="0.4921259845" footer="0.4921259845"/>
  <pageSetup fitToHeight="5" horizontalDpi="360" verticalDpi="360" orientation="landscape" paperSize="9" scale="74" r:id="rId2"/>
  <headerFooter alignWithMargins="0">
    <oddHeader xml:space="preserve">&amp;L
Zpracoval: Ing. Ladislav Hanuška
KLoM Nautilus Proboštov&amp;C Výsledková listina soutěže seriálu MiČR NS, Lo-19 Borohrádek                    </oddHeader>
    <oddFooter>&amp;LFile:&amp;F/&amp;A&amp;Rstr.:&amp;P/&amp;N</oddFooter>
  </headerFooter>
  <rowBreaks count="3" manualBreakCount="3">
    <brk id="42" max="255" man="1"/>
    <brk id="90" max="255" man="1"/>
    <brk id="1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8"/>
  <sheetViews>
    <sheetView zoomScale="75" zoomScaleNormal="75" zoomScalePageLayoutView="0" workbookViewId="0" topLeftCell="L1">
      <selection activeCell="F17" sqref="F17"/>
    </sheetView>
  </sheetViews>
  <sheetFormatPr defaultColWidth="9.00390625" defaultRowHeight="12.75"/>
  <cols>
    <col min="1" max="1" width="6.125" style="120" customWidth="1"/>
    <col min="2" max="2" width="5.375" style="120" customWidth="1"/>
    <col min="3" max="3" width="11.125" style="120" bestFit="1" customWidth="1"/>
    <col min="4" max="4" width="9.25390625" style="120" bestFit="1" customWidth="1"/>
    <col min="5" max="5" width="5.125" style="120" bestFit="1" customWidth="1"/>
    <col min="6" max="6" width="24.25390625" style="120" bestFit="1" customWidth="1"/>
    <col min="7" max="7" width="10.25390625" style="120" customWidth="1"/>
    <col min="8" max="8" width="7.25390625" style="120" customWidth="1"/>
    <col min="9" max="11" width="4.25390625" style="120" bestFit="1" customWidth="1"/>
    <col min="12" max="12" width="10.00390625" style="120" bestFit="1" customWidth="1"/>
    <col min="13" max="13" width="14.875" style="120" bestFit="1" customWidth="1"/>
    <col min="14" max="14" width="7.75390625" style="120" bestFit="1" customWidth="1"/>
    <col min="15" max="15" width="10.25390625" style="120" customWidth="1"/>
    <col min="16" max="17" width="8.375" style="120" customWidth="1"/>
    <col min="18" max="18" width="9.25390625" style="120" customWidth="1"/>
    <col min="19" max="19" width="9.875" style="120" customWidth="1"/>
    <col min="20" max="20" width="11.00390625" style="120" customWidth="1"/>
    <col min="21" max="21" width="10.625" style="120" customWidth="1"/>
    <col min="22" max="25" width="9.25390625" style="120" bestFit="1" customWidth="1"/>
    <col min="26" max="26" width="14.375" style="120" bestFit="1" customWidth="1"/>
    <col min="27" max="27" width="8.375" style="120" customWidth="1"/>
    <col min="28" max="28" width="7.125" style="120" bestFit="1" customWidth="1"/>
    <col min="29" max="16384" width="9.125" style="120" customWidth="1"/>
  </cols>
  <sheetData>
    <row r="2" spans="1:27" ht="33.75" customHeight="1">
      <c r="A2" s="119" t="s">
        <v>470</v>
      </c>
      <c r="B2" s="119"/>
      <c r="C2" s="119"/>
      <c r="M2" s="121"/>
      <c r="N2" s="121" t="s">
        <v>375</v>
      </c>
      <c r="O2" s="122">
        <v>456</v>
      </c>
      <c r="P2" s="123"/>
      <c r="Q2" s="124" t="s">
        <v>376</v>
      </c>
      <c r="R2" s="122">
        <v>200</v>
      </c>
      <c r="AA2" s="119" t="s">
        <v>377</v>
      </c>
    </row>
    <row r="3" spans="1:27" ht="23.25" customHeight="1" thickBot="1">
      <c r="A3" s="119"/>
      <c r="B3" s="119"/>
      <c r="C3" s="119"/>
      <c r="M3" s="125"/>
      <c r="N3" s="125"/>
      <c r="O3" s="122"/>
      <c r="P3" s="123"/>
      <c r="Q3" s="124"/>
      <c r="R3" s="122"/>
      <c r="AA3" s="119"/>
    </row>
    <row r="4" spans="1:28" ht="20.25" customHeight="1">
      <c r="A4" s="126" t="s">
        <v>378</v>
      </c>
      <c r="B4" s="127"/>
      <c r="C4" s="127" t="s">
        <v>379</v>
      </c>
      <c r="D4" s="128"/>
      <c r="E4" s="129"/>
      <c r="F4" s="128"/>
      <c r="G4" s="128"/>
      <c r="H4" s="126"/>
      <c r="I4" s="127"/>
      <c r="J4" s="130"/>
      <c r="K4" s="131"/>
      <c r="L4" s="127"/>
      <c r="M4" s="128"/>
      <c r="N4" s="128"/>
      <c r="O4" s="128"/>
      <c r="P4" s="128"/>
      <c r="Q4" s="128"/>
      <c r="R4" s="128"/>
      <c r="S4" s="128"/>
      <c r="T4" s="128"/>
      <c r="U4" s="129"/>
      <c r="V4" s="282" t="s">
        <v>380</v>
      </c>
      <c r="W4" s="283"/>
      <c r="X4" s="283"/>
      <c r="Y4" s="283"/>
      <c r="Z4" s="132" t="s">
        <v>381</v>
      </c>
      <c r="AA4" s="145"/>
      <c r="AB4" s="173"/>
    </row>
    <row r="5" spans="1:28" ht="24" customHeight="1">
      <c r="A5" s="133" t="s">
        <v>2</v>
      </c>
      <c r="B5" s="134"/>
      <c r="C5" s="135" t="s">
        <v>382</v>
      </c>
      <c r="D5" s="136" t="s">
        <v>383</v>
      </c>
      <c r="E5" s="137" t="s">
        <v>384</v>
      </c>
      <c r="F5" s="138" t="s">
        <v>385</v>
      </c>
      <c r="G5" s="139" t="s">
        <v>386</v>
      </c>
      <c r="H5" s="133" t="s">
        <v>387</v>
      </c>
      <c r="I5" s="284" t="s">
        <v>388</v>
      </c>
      <c r="J5" s="285"/>
      <c r="K5" s="286"/>
      <c r="L5" s="135" t="s">
        <v>389</v>
      </c>
      <c r="M5" s="136" t="s">
        <v>390</v>
      </c>
      <c r="N5" s="136" t="s">
        <v>391</v>
      </c>
      <c r="O5" s="136" t="s">
        <v>392</v>
      </c>
      <c r="P5" s="136" t="s">
        <v>393</v>
      </c>
      <c r="Q5" s="136" t="s">
        <v>394</v>
      </c>
      <c r="R5" s="136" t="s">
        <v>395</v>
      </c>
      <c r="S5" s="136" t="s">
        <v>396</v>
      </c>
      <c r="T5" s="140" t="s">
        <v>397</v>
      </c>
      <c r="U5" s="141" t="s">
        <v>398</v>
      </c>
      <c r="V5" s="135" t="s">
        <v>399</v>
      </c>
      <c r="W5" s="136" t="s">
        <v>400</v>
      </c>
      <c r="X5" s="136" t="s">
        <v>401</v>
      </c>
      <c r="Y5" s="142" t="s">
        <v>467</v>
      </c>
      <c r="Z5" s="143" t="s">
        <v>469</v>
      </c>
      <c r="AA5" s="139"/>
      <c r="AB5" s="174" t="s">
        <v>468</v>
      </c>
    </row>
    <row r="6" spans="1:28" ht="18" customHeight="1" thickBot="1">
      <c r="A6" s="162" t="s">
        <v>403</v>
      </c>
      <c r="B6" s="163" t="s">
        <v>404</v>
      </c>
      <c r="C6" s="164" t="s">
        <v>405</v>
      </c>
      <c r="D6" s="165" t="s">
        <v>406</v>
      </c>
      <c r="E6" s="166" t="s">
        <v>407</v>
      </c>
      <c r="F6" s="167" t="s">
        <v>408</v>
      </c>
      <c r="G6" s="168" t="s">
        <v>409</v>
      </c>
      <c r="H6" s="162" t="s">
        <v>410</v>
      </c>
      <c r="I6" s="164" t="s">
        <v>411</v>
      </c>
      <c r="J6" s="165" t="s">
        <v>412</v>
      </c>
      <c r="K6" s="166" t="s">
        <v>413</v>
      </c>
      <c r="L6" s="164" t="s">
        <v>414</v>
      </c>
      <c r="M6" s="165" t="s">
        <v>415</v>
      </c>
      <c r="N6" s="165" t="s">
        <v>416</v>
      </c>
      <c r="O6" s="165" t="s">
        <v>417</v>
      </c>
      <c r="P6" s="165" t="s">
        <v>418</v>
      </c>
      <c r="Q6" s="165" t="s">
        <v>419</v>
      </c>
      <c r="R6" s="165" t="s">
        <v>420</v>
      </c>
      <c r="S6" s="165" t="s">
        <v>421</v>
      </c>
      <c r="T6" s="169" t="s">
        <v>422</v>
      </c>
      <c r="U6" s="170" t="s">
        <v>423</v>
      </c>
      <c r="V6" s="164" t="s">
        <v>424</v>
      </c>
      <c r="W6" s="165" t="s">
        <v>425</v>
      </c>
      <c r="X6" s="165" t="s">
        <v>426</v>
      </c>
      <c r="Y6" s="171" t="s">
        <v>427</v>
      </c>
      <c r="Z6" s="172" t="s">
        <v>428</v>
      </c>
      <c r="AA6" s="168" t="s">
        <v>402</v>
      </c>
      <c r="AB6" s="175" t="s">
        <v>186</v>
      </c>
    </row>
    <row r="7" spans="1:28" ht="27" customHeight="1">
      <c r="A7" s="198">
        <v>3</v>
      </c>
      <c r="B7" s="198">
        <v>1</v>
      </c>
      <c r="C7" s="205" t="s">
        <v>158</v>
      </c>
      <c r="D7" s="179" t="s">
        <v>52</v>
      </c>
      <c r="E7" s="206" t="s">
        <v>433</v>
      </c>
      <c r="F7" s="205" t="s">
        <v>39</v>
      </c>
      <c r="G7" s="206" t="s">
        <v>159</v>
      </c>
      <c r="H7" s="216" t="s">
        <v>430</v>
      </c>
      <c r="I7" s="220">
        <v>83</v>
      </c>
      <c r="J7" s="180">
        <v>54</v>
      </c>
      <c r="K7" s="221">
        <v>86</v>
      </c>
      <c r="L7" s="205" t="s">
        <v>431</v>
      </c>
      <c r="M7" s="179" t="s">
        <v>432</v>
      </c>
      <c r="N7" s="181" t="s">
        <v>373</v>
      </c>
      <c r="O7" s="182">
        <v>870</v>
      </c>
      <c r="P7" s="183">
        <v>0.3</v>
      </c>
      <c r="Q7" s="183">
        <v>3.6</v>
      </c>
      <c r="R7" s="184">
        <f aca="true" t="shared" si="0" ref="R7:R18">O7*SQRT(P7)/$O$2/EXP(LN(Q7)/3)</f>
        <v>0.6818374800958505</v>
      </c>
      <c r="S7" s="184">
        <f aca="true" t="shared" si="1" ref="S7:S18">IF(R7&gt;=1,R7/EXP(2*LOG10(R7)*LN(R7)),R7*EXP(2*LOG10(R7)*LN(R7)))</f>
        <v>0.7744706716238197</v>
      </c>
      <c r="T7" s="185">
        <v>80.33</v>
      </c>
      <c r="U7" s="229">
        <f aca="true" t="shared" si="2" ref="U7:U18">S7-T7/$R$2</f>
        <v>0.37282067162381965</v>
      </c>
      <c r="V7" s="235">
        <v>3533</v>
      </c>
      <c r="W7" s="185">
        <v>2932</v>
      </c>
      <c r="X7" s="185">
        <v>3494</v>
      </c>
      <c r="Y7" s="236">
        <f aca="true" t="shared" si="3" ref="Y7:Y18">IF(OR(V7=0,W7=0,X7=0),SUM(V7:X7),SUM(V7:X7)-MAX(V7:X7))</f>
        <v>6426</v>
      </c>
      <c r="Z7" s="232">
        <f aca="true" t="shared" si="4" ref="Z7:Z12">Y7*U7</f>
        <v>2395.745635854665</v>
      </c>
      <c r="AA7" s="186">
        <v>1</v>
      </c>
      <c r="AB7" s="176">
        <v>1000</v>
      </c>
    </row>
    <row r="8" spans="1:28" ht="27" customHeight="1">
      <c r="A8" s="199">
        <v>12</v>
      </c>
      <c r="B8" s="199">
        <v>1</v>
      </c>
      <c r="C8" s="207" t="s">
        <v>434</v>
      </c>
      <c r="D8" s="146" t="s">
        <v>435</v>
      </c>
      <c r="E8" s="208" t="s">
        <v>433</v>
      </c>
      <c r="F8" s="207" t="s">
        <v>43</v>
      </c>
      <c r="G8" s="208" t="s">
        <v>436</v>
      </c>
      <c r="H8" s="217" t="s">
        <v>430</v>
      </c>
      <c r="I8" s="222">
        <v>1</v>
      </c>
      <c r="J8" s="147">
        <v>4</v>
      </c>
      <c r="K8" s="208">
        <v>19</v>
      </c>
      <c r="L8" s="207" t="s">
        <v>431</v>
      </c>
      <c r="M8" s="146" t="s">
        <v>437</v>
      </c>
      <c r="N8" s="151">
        <v>0.04861111111111111</v>
      </c>
      <c r="O8" s="152">
        <v>970</v>
      </c>
      <c r="P8" s="153">
        <v>0.38</v>
      </c>
      <c r="Q8" s="153">
        <v>7.75</v>
      </c>
      <c r="R8" s="149">
        <f t="shared" si="0"/>
        <v>0.6626203798000836</v>
      </c>
      <c r="S8" s="149">
        <f t="shared" si="1"/>
        <v>0.7676395467254161</v>
      </c>
      <c r="T8" s="150">
        <v>67.67</v>
      </c>
      <c r="U8" s="230">
        <f t="shared" si="2"/>
        <v>0.42928954672541614</v>
      </c>
      <c r="V8" s="237">
        <v>3688</v>
      </c>
      <c r="W8" s="150">
        <v>2963</v>
      </c>
      <c r="X8" s="150">
        <v>3667</v>
      </c>
      <c r="Y8" s="238">
        <f t="shared" si="3"/>
        <v>6630</v>
      </c>
      <c r="Z8" s="233">
        <f t="shared" si="4"/>
        <v>2846.189694789509</v>
      </c>
      <c r="AA8" s="187">
        <v>2</v>
      </c>
      <c r="AB8" s="177">
        <v>833</v>
      </c>
    </row>
    <row r="9" spans="1:28" ht="27" customHeight="1">
      <c r="A9" s="199">
        <v>18</v>
      </c>
      <c r="B9" s="199">
        <v>1</v>
      </c>
      <c r="C9" s="207" t="s">
        <v>438</v>
      </c>
      <c r="D9" s="146" t="s">
        <v>279</v>
      </c>
      <c r="E9" s="208" t="s">
        <v>433</v>
      </c>
      <c r="F9" s="207" t="s">
        <v>439</v>
      </c>
      <c r="G9" s="208" t="s">
        <v>440</v>
      </c>
      <c r="H9" s="217" t="s">
        <v>441</v>
      </c>
      <c r="I9" s="222">
        <v>67</v>
      </c>
      <c r="J9" s="147">
        <v>62</v>
      </c>
      <c r="K9" s="208">
        <v>76</v>
      </c>
      <c r="L9" s="207" t="s">
        <v>431</v>
      </c>
      <c r="M9" s="146" t="s">
        <v>442</v>
      </c>
      <c r="N9" s="151">
        <v>0.06527777777777778</v>
      </c>
      <c r="O9" s="152">
        <v>940</v>
      </c>
      <c r="P9" s="153">
        <v>0.75</v>
      </c>
      <c r="Q9" s="153">
        <v>6</v>
      </c>
      <c r="R9" s="149">
        <f t="shared" si="0"/>
        <v>0.982448723045088</v>
      </c>
      <c r="S9" s="149">
        <f t="shared" si="1"/>
        <v>0.9827163189957564</v>
      </c>
      <c r="T9" s="150">
        <v>81.67</v>
      </c>
      <c r="U9" s="230">
        <f t="shared" si="2"/>
        <v>0.5743663189957564</v>
      </c>
      <c r="V9" s="237">
        <v>2803</v>
      </c>
      <c r="W9" s="150">
        <v>2449</v>
      </c>
      <c r="X9" s="150">
        <v>6624</v>
      </c>
      <c r="Y9" s="238">
        <f t="shared" si="3"/>
        <v>5252</v>
      </c>
      <c r="Z9" s="233">
        <f t="shared" si="4"/>
        <v>3016.571907365713</v>
      </c>
      <c r="AA9" s="187">
        <v>3</v>
      </c>
      <c r="AB9" s="177">
        <v>667</v>
      </c>
    </row>
    <row r="10" spans="1:28" ht="27" customHeight="1">
      <c r="A10" s="199"/>
      <c r="B10" s="201">
        <v>1</v>
      </c>
      <c r="C10" s="209" t="s">
        <v>249</v>
      </c>
      <c r="D10" s="144" t="s">
        <v>443</v>
      </c>
      <c r="E10" s="210" t="s">
        <v>433</v>
      </c>
      <c r="F10" s="211" t="s">
        <v>444</v>
      </c>
      <c r="G10" s="210" t="s">
        <v>445</v>
      </c>
      <c r="H10" s="218" t="s">
        <v>441</v>
      </c>
      <c r="I10" s="223">
        <v>4</v>
      </c>
      <c r="J10" s="147">
        <v>87</v>
      </c>
      <c r="K10" s="224"/>
      <c r="L10" s="207" t="s">
        <v>431</v>
      </c>
      <c r="M10" s="155" t="s">
        <v>446</v>
      </c>
      <c r="N10" s="148" t="s">
        <v>447</v>
      </c>
      <c r="O10" s="156">
        <v>795</v>
      </c>
      <c r="P10" s="157">
        <v>0.395</v>
      </c>
      <c r="Q10" s="157">
        <v>3.5</v>
      </c>
      <c r="R10" s="149">
        <f t="shared" si="0"/>
        <v>0.7216802479462469</v>
      </c>
      <c r="S10" s="149">
        <f t="shared" si="1"/>
        <v>0.791547897411039</v>
      </c>
      <c r="T10" s="150">
        <v>67</v>
      </c>
      <c r="U10" s="230">
        <f t="shared" si="2"/>
        <v>0.456547897411039</v>
      </c>
      <c r="V10" s="237">
        <v>3718</v>
      </c>
      <c r="W10" s="150">
        <v>3177</v>
      </c>
      <c r="X10" s="150">
        <v>3616</v>
      </c>
      <c r="Y10" s="238">
        <f t="shared" si="3"/>
        <v>6793</v>
      </c>
      <c r="Z10" s="233">
        <f t="shared" si="4"/>
        <v>3101.329867113188</v>
      </c>
      <c r="AA10" s="187">
        <v>4</v>
      </c>
      <c r="AB10" s="177">
        <v>500</v>
      </c>
    </row>
    <row r="11" spans="1:28" ht="27" customHeight="1">
      <c r="A11" s="199">
        <v>13</v>
      </c>
      <c r="B11" s="199">
        <v>1</v>
      </c>
      <c r="C11" s="207" t="s">
        <v>456</v>
      </c>
      <c r="D11" s="146" t="s">
        <v>101</v>
      </c>
      <c r="E11" s="208" t="s">
        <v>433</v>
      </c>
      <c r="F11" s="207" t="s">
        <v>43</v>
      </c>
      <c r="G11" s="208" t="s">
        <v>457</v>
      </c>
      <c r="H11" s="217" t="s">
        <v>430</v>
      </c>
      <c r="I11" s="225">
        <v>51</v>
      </c>
      <c r="J11" s="158">
        <v>88</v>
      </c>
      <c r="K11" s="226"/>
      <c r="L11" s="207" t="s">
        <v>431</v>
      </c>
      <c r="M11" s="146" t="s">
        <v>460</v>
      </c>
      <c r="N11" s="151">
        <v>0.05</v>
      </c>
      <c r="O11" s="156">
        <v>1050</v>
      </c>
      <c r="P11" s="157">
        <v>0.67</v>
      </c>
      <c r="Q11" s="157">
        <v>9.75</v>
      </c>
      <c r="R11" s="149">
        <f t="shared" si="0"/>
        <v>0.8822540334463557</v>
      </c>
      <c r="S11" s="149">
        <f t="shared" si="1"/>
        <v>0.8943628553551662</v>
      </c>
      <c r="T11" s="150">
        <v>69.33</v>
      </c>
      <c r="U11" s="230">
        <f t="shared" si="2"/>
        <v>0.5477128553551662</v>
      </c>
      <c r="V11" s="237">
        <v>3087</v>
      </c>
      <c r="W11" s="150">
        <v>2938</v>
      </c>
      <c r="X11" s="150">
        <v>5760</v>
      </c>
      <c r="Y11" s="238">
        <f t="shared" si="3"/>
        <v>6025</v>
      </c>
      <c r="Z11" s="233">
        <f t="shared" si="4"/>
        <v>3299.9699535148766</v>
      </c>
      <c r="AA11" s="187">
        <v>5</v>
      </c>
      <c r="AB11" s="177">
        <v>333</v>
      </c>
    </row>
    <row r="12" spans="1:28" ht="27" customHeight="1">
      <c r="A12" s="199">
        <v>17</v>
      </c>
      <c r="B12" s="202">
        <v>1</v>
      </c>
      <c r="C12" s="207" t="s">
        <v>461</v>
      </c>
      <c r="D12" s="146" t="s">
        <v>19</v>
      </c>
      <c r="E12" s="208" t="s">
        <v>433</v>
      </c>
      <c r="F12" s="207" t="s">
        <v>462</v>
      </c>
      <c r="G12" s="208" t="s">
        <v>463</v>
      </c>
      <c r="H12" s="217" t="s">
        <v>430</v>
      </c>
      <c r="I12" s="223">
        <v>81</v>
      </c>
      <c r="J12" s="161">
        <v>81</v>
      </c>
      <c r="K12" s="208">
        <v>91</v>
      </c>
      <c r="L12" s="207" t="s">
        <v>431</v>
      </c>
      <c r="M12" s="146" t="s">
        <v>464</v>
      </c>
      <c r="N12" s="151">
        <v>0.05902777777777778</v>
      </c>
      <c r="O12" s="152">
        <v>980</v>
      </c>
      <c r="P12" s="153">
        <v>0.49</v>
      </c>
      <c r="Q12" s="153">
        <v>3.35</v>
      </c>
      <c r="R12" s="149">
        <f t="shared" si="0"/>
        <v>1.0054126319143997</v>
      </c>
      <c r="S12" s="149">
        <f t="shared" si="1"/>
        <v>1.0053871856084609</v>
      </c>
      <c r="T12" s="150">
        <v>78.33</v>
      </c>
      <c r="U12" s="230">
        <f t="shared" si="2"/>
        <v>0.6137371856084608</v>
      </c>
      <c r="V12" s="237">
        <v>3137</v>
      </c>
      <c r="W12" s="150">
        <v>2989</v>
      </c>
      <c r="X12" s="150">
        <v>2885</v>
      </c>
      <c r="Y12" s="238">
        <f t="shared" si="3"/>
        <v>5874</v>
      </c>
      <c r="Z12" s="233">
        <f t="shared" si="4"/>
        <v>3605.0922282640986</v>
      </c>
      <c r="AA12" s="187">
        <v>6</v>
      </c>
      <c r="AB12" s="177">
        <v>167</v>
      </c>
    </row>
    <row r="13" spans="1:28" ht="27" customHeight="1">
      <c r="A13" s="199"/>
      <c r="B13" s="202"/>
      <c r="C13" s="207"/>
      <c r="D13" s="146"/>
      <c r="E13" s="208"/>
      <c r="F13" s="207"/>
      <c r="G13" s="208"/>
      <c r="H13" s="217"/>
      <c r="I13" s="223"/>
      <c r="J13" s="161"/>
      <c r="K13" s="208"/>
      <c r="L13" s="207"/>
      <c r="M13" s="146"/>
      <c r="N13" s="151"/>
      <c r="O13" s="152"/>
      <c r="P13" s="153"/>
      <c r="Q13" s="153"/>
      <c r="R13" s="149"/>
      <c r="S13" s="149"/>
      <c r="T13" s="150"/>
      <c r="U13" s="230"/>
      <c r="V13" s="237"/>
      <c r="W13" s="150"/>
      <c r="X13" s="150"/>
      <c r="Y13" s="238"/>
      <c r="Z13" s="233"/>
      <c r="AA13" s="187"/>
      <c r="AB13" s="177"/>
    </row>
    <row r="14" spans="1:28" ht="27" customHeight="1">
      <c r="A14" s="199">
        <v>2</v>
      </c>
      <c r="B14" s="199">
        <v>1</v>
      </c>
      <c r="C14" s="207" t="s">
        <v>162</v>
      </c>
      <c r="D14" s="146" t="s">
        <v>85</v>
      </c>
      <c r="E14" s="208" t="s">
        <v>433</v>
      </c>
      <c r="F14" s="207" t="s">
        <v>50</v>
      </c>
      <c r="G14" s="208" t="s">
        <v>448</v>
      </c>
      <c r="H14" s="217" t="s">
        <v>430</v>
      </c>
      <c r="I14" s="225">
        <v>90</v>
      </c>
      <c r="J14" s="158">
        <v>86</v>
      </c>
      <c r="K14" s="226">
        <v>84</v>
      </c>
      <c r="L14" s="207" t="s">
        <v>449</v>
      </c>
      <c r="M14" s="159" t="s">
        <v>450</v>
      </c>
      <c r="N14" s="148" t="s">
        <v>59</v>
      </c>
      <c r="O14" s="156">
        <v>1100</v>
      </c>
      <c r="P14" s="157">
        <v>0.855</v>
      </c>
      <c r="Q14" s="157">
        <v>16.63</v>
      </c>
      <c r="R14" s="149">
        <f t="shared" si="0"/>
        <v>0.8738699729009215</v>
      </c>
      <c r="S14" s="149">
        <f t="shared" si="1"/>
        <v>0.8877767504519432</v>
      </c>
      <c r="T14" s="157">
        <v>86.67</v>
      </c>
      <c r="U14" s="230">
        <f t="shared" si="2"/>
        <v>0.45442675045194314</v>
      </c>
      <c r="V14" s="237">
        <v>2171</v>
      </c>
      <c r="W14" s="150">
        <v>1856</v>
      </c>
      <c r="X14" s="150">
        <v>2044</v>
      </c>
      <c r="Y14" s="238">
        <f t="shared" si="3"/>
        <v>3900</v>
      </c>
      <c r="Z14" s="233">
        <f>Y14*U14</f>
        <v>1772.2643267625783</v>
      </c>
      <c r="AA14" s="187">
        <v>1</v>
      </c>
      <c r="AB14" s="177">
        <v>1000</v>
      </c>
    </row>
    <row r="15" spans="1:28" ht="27" customHeight="1">
      <c r="A15" s="199">
        <v>4</v>
      </c>
      <c r="B15" s="203">
        <v>1</v>
      </c>
      <c r="C15" s="211" t="s">
        <v>451</v>
      </c>
      <c r="D15" s="154" t="s">
        <v>94</v>
      </c>
      <c r="E15" s="212" t="s">
        <v>433</v>
      </c>
      <c r="F15" s="211" t="s">
        <v>452</v>
      </c>
      <c r="G15" s="212" t="s">
        <v>453</v>
      </c>
      <c r="H15" s="218" t="s">
        <v>430</v>
      </c>
      <c r="I15" s="225">
        <v>80</v>
      </c>
      <c r="J15" s="158">
        <v>68</v>
      </c>
      <c r="K15" s="226">
        <v>79</v>
      </c>
      <c r="L15" s="207" t="s">
        <v>449</v>
      </c>
      <c r="M15" s="146" t="s">
        <v>454</v>
      </c>
      <c r="N15" s="160" t="s">
        <v>447</v>
      </c>
      <c r="O15" s="156">
        <v>860</v>
      </c>
      <c r="P15" s="157">
        <v>0.7615</v>
      </c>
      <c r="Q15" s="157">
        <v>14</v>
      </c>
      <c r="R15" s="149">
        <f t="shared" si="0"/>
        <v>0.6828508963975799</v>
      </c>
      <c r="S15" s="149">
        <f t="shared" si="1"/>
        <v>0.7748572651290525</v>
      </c>
      <c r="T15" s="150">
        <v>93</v>
      </c>
      <c r="U15" s="230">
        <f t="shared" si="2"/>
        <v>0.3098572651290525</v>
      </c>
      <c r="V15" s="237">
        <v>3726</v>
      </c>
      <c r="W15" s="150">
        <v>3189</v>
      </c>
      <c r="X15" s="150">
        <v>3617</v>
      </c>
      <c r="Y15" s="238">
        <f t="shared" si="3"/>
        <v>6806</v>
      </c>
      <c r="Z15" s="233">
        <f>Y15*U15</f>
        <v>2108.8885464683312</v>
      </c>
      <c r="AA15" s="187">
        <v>2</v>
      </c>
      <c r="AB15" s="177">
        <v>800</v>
      </c>
    </row>
    <row r="16" spans="1:28" ht="27" customHeight="1">
      <c r="A16" s="199">
        <v>19</v>
      </c>
      <c r="B16" s="199">
        <v>1</v>
      </c>
      <c r="C16" s="207" t="s">
        <v>438</v>
      </c>
      <c r="D16" s="146" t="s">
        <v>279</v>
      </c>
      <c r="E16" s="208" t="s">
        <v>433</v>
      </c>
      <c r="F16" s="207" t="s">
        <v>439</v>
      </c>
      <c r="G16" s="208" t="s">
        <v>440</v>
      </c>
      <c r="H16" s="217" t="s">
        <v>441</v>
      </c>
      <c r="I16" s="222">
        <v>67</v>
      </c>
      <c r="J16" s="147">
        <v>62</v>
      </c>
      <c r="K16" s="208">
        <v>76</v>
      </c>
      <c r="L16" s="207" t="s">
        <v>449</v>
      </c>
      <c r="M16" s="146" t="s">
        <v>455</v>
      </c>
      <c r="N16" s="151">
        <v>0.0625</v>
      </c>
      <c r="O16" s="152">
        <v>945</v>
      </c>
      <c r="P16" s="153">
        <v>0.51</v>
      </c>
      <c r="Q16" s="153">
        <v>7.5</v>
      </c>
      <c r="R16" s="149">
        <f t="shared" si="0"/>
        <v>0.7560751531360064</v>
      </c>
      <c r="S16" s="149">
        <f t="shared" si="1"/>
        <v>0.8092037766639145</v>
      </c>
      <c r="T16" s="150">
        <v>90.66</v>
      </c>
      <c r="U16" s="230">
        <f t="shared" si="2"/>
        <v>0.35590377666391454</v>
      </c>
      <c r="V16" s="237">
        <v>7636</v>
      </c>
      <c r="W16" s="150">
        <v>3880</v>
      </c>
      <c r="X16" s="150">
        <v>3943</v>
      </c>
      <c r="Y16" s="238">
        <f t="shared" si="3"/>
        <v>7823</v>
      </c>
      <c r="Z16" s="233">
        <f>Y16*U16</f>
        <v>2784.2352448418033</v>
      </c>
      <c r="AA16" s="187">
        <v>3</v>
      </c>
      <c r="AB16" s="177">
        <v>600</v>
      </c>
    </row>
    <row r="17" spans="1:28" ht="27" customHeight="1">
      <c r="A17" s="199">
        <v>1</v>
      </c>
      <c r="B17" s="199">
        <v>1</v>
      </c>
      <c r="C17" s="207" t="s">
        <v>163</v>
      </c>
      <c r="D17" s="146" t="s">
        <v>19</v>
      </c>
      <c r="E17" s="208" t="s">
        <v>433</v>
      </c>
      <c r="F17" s="207" t="s">
        <v>50</v>
      </c>
      <c r="G17" s="208" t="s">
        <v>458</v>
      </c>
      <c r="H17" s="217" t="s">
        <v>430</v>
      </c>
      <c r="I17" s="223">
        <v>53</v>
      </c>
      <c r="J17" s="147">
        <v>52</v>
      </c>
      <c r="K17" s="224">
        <v>50</v>
      </c>
      <c r="L17" s="207" t="s">
        <v>449</v>
      </c>
      <c r="M17" s="155" t="s">
        <v>459</v>
      </c>
      <c r="N17" s="148" t="s">
        <v>447</v>
      </c>
      <c r="O17" s="156">
        <v>890</v>
      </c>
      <c r="P17" s="157">
        <v>1.2</v>
      </c>
      <c r="Q17" s="157">
        <v>12.5</v>
      </c>
      <c r="R17" s="149">
        <f t="shared" si="0"/>
        <v>0.9212534261209477</v>
      </c>
      <c r="S17" s="149">
        <f t="shared" si="1"/>
        <v>0.9266523058371927</v>
      </c>
      <c r="T17" s="150">
        <v>86.33</v>
      </c>
      <c r="U17" s="230">
        <f t="shared" si="2"/>
        <v>0.49500230583719274</v>
      </c>
      <c r="V17" s="237">
        <v>3155</v>
      </c>
      <c r="W17" s="150">
        <v>3117</v>
      </c>
      <c r="X17" s="150">
        <v>4017</v>
      </c>
      <c r="Y17" s="238">
        <f t="shared" si="3"/>
        <v>6272</v>
      </c>
      <c r="Z17" s="233">
        <f>Y17*U17</f>
        <v>3104.6544622108727</v>
      </c>
      <c r="AA17" s="187">
        <v>4</v>
      </c>
      <c r="AB17" s="177">
        <v>400</v>
      </c>
    </row>
    <row r="18" spans="1:28" ht="27" customHeight="1" thickBot="1">
      <c r="A18" s="200"/>
      <c r="B18" s="204">
        <v>1</v>
      </c>
      <c r="C18" s="213" t="s">
        <v>465</v>
      </c>
      <c r="D18" s="188" t="s">
        <v>16</v>
      </c>
      <c r="E18" s="214" t="s">
        <v>429</v>
      </c>
      <c r="F18" s="215" t="s">
        <v>43</v>
      </c>
      <c r="G18" s="214" t="s">
        <v>79</v>
      </c>
      <c r="H18" s="219" t="s">
        <v>430</v>
      </c>
      <c r="I18" s="227">
        <v>53</v>
      </c>
      <c r="J18" s="190"/>
      <c r="K18" s="228"/>
      <c r="L18" s="215" t="s">
        <v>449</v>
      </c>
      <c r="M18" s="191" t="s">
        <v>466</v>
      </c>
      <c r="N18" s="192" t="s">
        <v>339</v>
      </c>
      <c r="O18" s="193">
        <v>820</v>
      </c>
      <c r="P18" s="194">
        <v>0.32145</v>
      </c>
      <c r="Q18" s="194">
        <v>7.25</v>
      </c>
      <c r="R18" s="195">
        <f t="shared" si="0"/>
        <v>0.526776496132903</v>
      </c>
      <c r="S18" s="195">
        <f t="shared" si="1"/>
        <v>0.7526795621076464</v>
      </c>
      <c r="T18" s="196">
        <v>78.33</v>
      </c>
      <c r="U18" s="231">
        <f t="shared" si="2"/>
        <v>0.3610295621076464</v>
      </c>
      <c r="V18" s="239">
        <v>6630</v>
      </c>
      <c r="W18" s="196">
        <v>3374</v>
      </c>
      <c r="X18" s="196">
        <v>5456</v>
      </c>
      <c r="Y18" s="240">
        <f t="shared" si="3"/>
        <v>8830</v>
      </c>
      <c r="Z18" s="234">
        <f>Y18*U18</f>
        <v>3187.891033410518</v>
      </c>
      <c r="AA18" s="197">
        <v>5</v>
      </c>
      <c r="AB18" s="178">
        <v>200</v>
      </c>
    </row>
  </sheetData>
  <sheetProtection sheet="1" objects="1" scenarios="1" selectLockedCells="1" selectUnlockedCells="1"/>
  <mergeCells count="2">
    <mergeCell ref="V4:Y4"/>
    <mergeCell ref="I5:K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74" r:id="rId1"/>
  <headerFooter alignWithMargins="0">
    <oddHeader>&amp;L
Zpracoval: Ing. Ladislav Hanuška
KLoM Nautilus Proboštov&amp;C Výsledková listina soutěže seriálu MiČR NS Lo-19, Borohrádek
&amp;R
Datum: 30.8.2005</oddHeader>
    <oddFooter>&amp;LFile: &amp;F/&amp;A&amp;RStrana: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Hanuška</dc:creator>
  <cp:keywords/>
  <dc:description/>
  <cp:lastModifiedBy>Ladislav Douša</cp:lastModifiedBy>
  <cp:lastPrinted>2005-09-01T13:41:14Z</cp:lastPrinted>
  <dcterms:created xsi:type="dcterms:W3CDTF">2004-05-10T18:49:41Z</dcterms:created>
  <dcterms:modified xsi:type="dcterms:W3CDTF">2011-10-31T12:46:26Z</dcterms:modified>
  <cp:category/>
  <cp:version/>
  <cp:contentType/>
  <cp:contentStatus/>
</cp:coreProperties>
</file>