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2"/>
  </bookViews>
  <sheets>
    <sheet name="R22-61" sheetId="1" r:id="rId1"/>
    <sheet name="Noční" sheetId="2" r:id="rId2"/>
    <sheet name="6.serial" sheetId="3" r:id="rId3"/>
    <sheet name="Č-S pohár" sheetId="4" r:id="rId4"/>
  </sheets>
  <externalReferences>
    <externalReference r:id="rId7"/>
    <externalReference r:id="rId8"/>
  </externalReferences>
  <definedNames>
    <definedName name="AA">#REF!</definedName>
    <definedName name="AAA">#REF!</definedName>
    <definedName name="AAAA">#REF!</definedName>
    <definedName name="BBB">#REF!</definedName>
    <definedName name="_xlnm.Print_Area" localSheetId="2">'6.serial'!#REF!</definedName>
    <definedName name="_xlnm.Print_Area" localSheetId="3">'Č-S pohár'!$A$1:$R$158</definedName>
    <definedName name="SSS">#REF!</definedName>
    <definedName name="UU">#REF!</definedName>
  </definedNames>
  <calcPr fullCalcOnLoad="1"/>
</workbook>
</file>

<file path=xl/sharedStrings.xml><?xml version="1.0" encoding="utf-8"?>
<sst xmlns="http://schemas.openxmlformats.org/spreadsheetml/2006/main" count="2384" uniqueCount="603">
  <si>
    <t>soutěžící</t>
  </si>
  <si>
    <t>název</t>
  </si>
  <si>
    <t>Model</t>
  </si>
  <si>
    <t>příjmení</t>
  </si>
  <si>
    <t>jméno</t>
  </si>
  <si>
    <t>licence</t>
  </si>
  <si>
    <t>kanály</t>
  </si>
  <si>
    <t>Jiří</t>
  </si>
  <si>
    <t>individ. člen</t>
  </si>
  <si>
    <t>000-061</t>
  </si>
  <si>
    <t>DS</t>
  </si>
  <si>
    <t>1:25</t>
  </si>
  <si>
    <t>1:6</t>
  </si>
  <si>
    <t>Šesták</t>
  </si>
  <si>
    <t>Miloslav</t>
  </si>
  <si>
    <t>KLoM Hulín</t>
  </si>
  <si>
    <t>1:33</t>
  </si>
  <si>
    <t>Jan</t>
  </si>
  <si>
    <t>LILKA</t>
  </si>
  <si>
    <t>1:50</t>
  </si>
  <si>
    <t>Lucie</t>
  </si>
  <si>
    <t>Ivan</t>
  </si>
  <si>
    <t>1:40</t>
  </si>
  <si>
    <t>F4B sen.</t>
  </si>
  <si>
    <t>1:72</t>
  </si>
  <si>
    <t>Grňa</t>
  </si>
  <si>
    <t>Lukáš</t>
  </si>
  <si>
    <t>Pavel</t>
  </si>
  <si>
    <t>1:35</t>
  </si>
  <si>
    <t>Milan</t>
  </si>
  <si>
    <t xml:space="preserve">KLoM Brandýs n.L. </t>
  </si>
  <si>
    <t>079-013</t>
  </si>
  <si>
    <t>ADMIRÁL ZAVOJKO</t>
  </si>
  <si>
    <t>Miroslava</t>
  </si>
  <si>
    <t>079-016</t>
  </si>
  <si>
    <t>ELEN</t>
  </si>
  <si>
    <t>Vlastimil</t>
  </si>
  <si>
    <t>079-023</t>
  </si>
  <si>
    <t>PILOT 20</t>
  </si>
  <si>
    <t>1:30</t>
  </si>
  <si>
    <t>Jedlička</t>
  </si>
  <si>
    <t>Stanislav</t>
  </si>
  <si>
    <t>000-082</t>
  </si>
  <si>
    <t>HYDROSERV</t>
  </si>
  <si>
    <t>Miroslav</t>
  </si>
  <si>
    <t>079-021</t>
  </si>
  <si>
    <t>SPS - M - 1</t>
  </si>
  <si>
    <t>395</t>
  </si>
  <si>
    <t>Malínský</t>
  </si>
  <si>
    <t>SCHEWENINGEN</t>
  </si>
  <si>
    <t>365</t>
  </si>
  <si>
    <t>Michal</t>
  </si>
  <si>
    <t>KLM ADMIRAL Jablonec n. N.</t>
  </si>
  <si>
    <t>131-046</t>
  </si>
  <si>
    <t>MONITOR</t>
  </si>
  <si>
    <t>Martina</t>
  </si>
  <si>
    <t>131-048</t>
  </si>
  <si>
    <t>SABRINA</t>
  </si>
  <si>
    <t>85 (52)</t>
  </si>
  <si>
    <t>131-053</t>
  </si>
  <si>
    <t>BEČVA</t>
  </si>
  <si>
    <t>131-059</t>
  </si>
  <si>
    <t>PILOT</t>
  </si>
  <si>
    <t>BRAKE</t>
  </si>
  <si>
    <t>1:60</t>
  </si>
  <si>
    <t>FUCHS</t>
  </si>
  <si>
    <t>Martin</t>
  </si>
  <si>
    <t>131-010</t>
  </si>
  <si>
    <t>FARM</t>
  </si>
  <si>
    <t>Zdeněk</t>
  </si>
  <si>
    <t>131-023</t>
  </si>
  <si>
    <t>SNOWBERRY</t>
  </si>
  <si>
    <t>131-081</t>
  </si>
  <si>
    <t>Ondřej</t>
  </si>
  <si>
    <t>079-040</t>
  </si>
  <si>
    <t>NACHI</t>
  </si>
  <si>
    <t>1:100</t>
  </si>
  <si>
    <t>Václav</t>
  </si>
  <si>
    <t>NAUTILUS Proboštov</t>
  </si>
  <si>
    <t>028-007</t>
  </si>
  <si>
    <t>KLM "FREGATA"Bakov n.J.</t>
  </si>
  <si>
    <t>316-007</t>
  </si>
  <si>
    <t>LEADER</t>
  </si>
  <si>
    <t>1:20</t>
  </si>
  <si>
    <t>330-005</t>
  </si>
  <si>
    <t>NIPON MARU</t>
  </si>
  <si>
    <t>1:150</t>
  </si>
  <si>
    <t>330-010</t>
  </si>
  <si>
    <t>KRAKE</t>
  </si>
  <si>
    <t>Tomáš</t>
  </si>
  <si>
    <t>"DELTA" Pardubice</t>
  </si>
  <si>
    <t>Josef</t>
  </si>
  <si>
    <t>HELMUT JUST</t>
  </si>
  <si>
    <t>Petr</t>
  </si>
  <si>
    <t>MK Havířov</t>
  </si>
  <si>
    <t>266-006</t>
  </si>
  <si>
    <t>Roman</t>
  </si>
  <si>
    <t>266-002</t>
  </si>
  <si>
    <t>1:10</t>
  </si>
  <si>
    <t>René</t>
  </si>
  <si>
    <t>Policejní člun</t>
  </si>
  <si>
    <t>František</t>
  </si>
  <si>
    <t>Ladislav</t>
  </si>
  <si>
    <t>028-001</t>
  </si>
  <si>
    <t>028-002</t>
  </si>
  <si>
    <t>Jaroslav</t>
  </si>
  <si>
    <t>028-010</t>
  </si>
  <si>
    <t>028-019</t>
  </si>
  <si>
    <t>028-026</t>
  </si>
  <si>
    <t>Slížek</t>
  </si>
  <si>
    <t>028-008</t>
  </si>
  <si>
    <t>Marek</t>
  </si>
  <si>
    <t>028-013</t>
  </si>
  <si>
    <t>028-029</t>
  </si>
  <si>
    <t>Lubomír</t>
  </si>
  <si>
    <t>028-023</t>
  </si>
  <si>
    <t>028-003</t>
  </si>
  <si>
    <t>TR-568</t>
  </si>
  <si>
    <t>028-024</t>
  </si>
  <si>
    <t>028-025</t>
  </si>
  <si>
    <t>KLM Duchcov</t>
  </si>
  <si>
    <t xml:space="preserve">Michal    (ž)   </t>
  </si>
  <si>
    <t xml:space="preserve">134-026   </t>
  </si>
  <si>
    <t>Petra      (ž)</t>
  </si>
  <si>
    <t xml:space="preserve">134-027    </t>
  </si>
  <si>
    <t xml:space="preserve">Pilot     </t>
  </si>
  <si>
    <t>001-003</t>
  </si>
  <si>
    <t>079-005</t>
  </si>
  <si>
    <t>YOWA</t>
  </si>
  <si>
    <t>079-001</t>
  </si>
  <si>
    <t>NANUŠKA</t>
  </si>
  <si>
    <t>1:49</t>
  </si>
  <si>
    <t>472</t>
  </si>
  <si>
    <t>konečné</t>
  </si>
  <si>
    <t>model</t>
  </si>
  <si>
    <t>jízdy</t>
  </si>
  <si>
    <t>stat.</t>
  </si>
  <si>
    <t>body</t>
  </si>
  <si>
    <t>pořadí</t>
  </si>
  <si>
    <t>klub</t>
  </si>
  <si>
    <t>měř</t>
  </si>
  <si>
    <t>dok</t>
  </si>
  <si>
    <t>kanál</t>
  </si>
  <si>
    <t>hodn.</t>
  </si>
  <si>
    <t>celkem</t>
  </si>
  <si>
    <t>Rozj.</t>
  </si>
  <si>
    <t>o poř.</t>
  </si>
  <si>
    <t>Viktor</t>
  </si>
  <si>
    <t xml:space="preserve">Tomášek </t>
  </si>
  <si>
    <t>Ved.startov. č. 2:</t>
  </si>
  <si>
    <t>pan</t>
  </si>
  <si>
    <t>Ing.</t>
  </si>
  <si>
    <t>CZ - 02/A/OS</t>
  </si>
  <si>
    <t>Uzel</t>
  </si>
  <si>
    <t>Klub</t>
  </si>
  <si>
    <t>Body</t>
  </si>
  <si>
    <t>Příjmení</t>
  </si>
  <si>
    <t>Jméno</t>
  </si>
  <si>
    <t>RAF 340</t>
  </si>
  <si>
    <t>Ved.startov. č. 1:</t>
  </si>
  <si>
    <t>CZ - 13/B</t>
  </si>
  <si>
    <t>Rozjížďky byly provedeny pětinásobným průjezdem vrcholové branky.</t>
  </si>
  <si>
    <t>Otakar</t>
  </si>
  <si>
    <t>Holan</t>
  </si>
  <si>
    <t>079-024</t>
  </si>
  <si>
    <t>NEPTUN</t>
  </si>
  <si>
    <t>HMS BULLDOG</t>
  </si>
  <si>
    <t>Karel</t>
  </si>
  <si>
    <t>131-051</t>
  </si>
  <si>
    <t>Konané:</t>
  </si>
  <si>
    <t>Bodovací komise:</t>
  </si>
  <si>
    <t>Pořadatel:</t>
  </si>
  <si>
    <t>Ředitel soutěže:</t>
  </si>
  <si>
    <t>Hlavní rozhodčí:</t>
  </si>
  <si>
    <t>CZ - 11/B</t>
  </si>
  <si>
    <t xml:space="preserve">Jezdilo se 2 modely současně na 2 startovištích dle výšeuvedeného rozpisu. Během soutěže nebyl podán  </t>
  </si>
  <si>
    <t>žádný protest. Všem rozhodčím a závodníkům děkujeme za dobrý průběh soutěže.</t>
  </si>
  <si>
    <t>Na shledanou na soutěžích se těší modeláři z Brandýsa n.L</t>
  </si>
  <si>
    <t>NAXOS</t>
  </si>
  <si>
    <t>Jana</t>
  </si>
  <si>
    <t>FALKE</t>
  </si>
  <si>
    <t>ARES</t>
  </si>
  <si>
    <t>ROTE SAND</t>
  </si>
  <si>
    <t>079-028</t>
  </si>
  <si>
    <t xml:space="preserve">F4A sen. </t>
  </si>
  <si>
    <t>ATLAS II</t>
  </si>
  <si>
    <t>Flamingo</t>
  </si>
  <si>
    <t>Kateřina</t>
  </si>
  <si>
    <t>266-023</t>
  </si>
  <si>
    <t>Pilot 20</t>
  </si>
  <si>
    <t>Grenada</t>
  </si>
  <si>
    <t>Salamandr</t>
  </si>
  <si>
    <t>Lešč</t>
  </si>
  <si>
    <t>Abeille Flandre</t>
  </si>
  <si>
    <t>Kontroler 8</t>
  </si>
  <si>
    <t>1:21</t>
  </si>
  <si>
    <t>Ibis</t>
  </si>
  <si>
    <t>1:36</t>
  </si>
  <si>
    <t>Leader</t>
  </si>
  <si>
    <t>1:27</t>
  </si>
  <si>
    <t>Celní člun</t>
  </si>
  <si>
    <t>M -1</t>
  </si>
  <si>
    <t>Fénix</t>
  </si>
  <si>
    <t>Daniela</t>
  </si>
  <si>
    <t>028-020</t>
  </si>
  <si>
    <t>Pilot 24</t>
  </si>
  <si>
    <t>Dorian Gray</t>
  </si>
  <si>
    <t>Peter</t>
  </si>
  <si>
    <t>115-01</t>
  </si>
  <si>
    <t>EDISTO</t>
  </si>
  <si>
    <t>Záchranársky čln</t>
  </si>
  <si>
    <t>89, 83</t>
  </si>
  <si>
    <t>108-13</t>
  </si>
  <si>
    <t>POTEMKIN</t>
  </si>
  <si>
    <t>1:75</t>
  </si>
  <si>
    <t>Jozef</t>
  </si>
  <si>
    <t>108-10</t>
  </si>
  <si>
    <t>NEW JERSEY</t>
  </si>
  <si>
    <t>1:175</t>
  </si>
  <si>
    <t>108-12</t>
  </si>
  <si>
    <t>Stíhač ponoriek</t>
  </si>
  <si>
    <t>ind.člen.</t>
  </si>
  <si>
    <t xml:space="preserve">Vladislav </t>
  </si>
  <si>
    <t>000-029</t>
  </si>
  <si>
    <t>135-06</t>
  </si>
  <si>
    <t>Garant</t>
  </si>
  <si>
    <t>135-20</t>
  </si>
  <si>
    <t>Lilka</t>
  </si>
  <si>
    <t>135-16</t>
  </si>
  <si>
    <t>135-07</t>
  </si>
  <si>
    <t>Stoltera</t>
  </si>
  <si>
    <t>135-11</t>
  </si>
  <si>
    <t>Snowberry</t>
  </si>
  <si>
    <t>135-12</t>
  </si>
  <si>
    <t>St. Canute</t>
  </si>
  <si>
    <t>316-008</t>
  </si>
  <si>
    <t>KRYSIA</t>
  </si>
  <si>
    <t>SLAVNY</t>
  </si>
  <si>
    <t>individ. člen Cheb</t>
  </si>
  <si>
    <t>37-07</t>
  </si>
  <si>
    <t>KLoM Ledenice</t>
  </si>
  <si>
    <t>145-071</t>
  </si>
  <si>
    <t>KOSLIA</t>
  </si>
  <si>
    <t>145-072</t>
  </si>
  <si>
    <t>KONTROLHOT</t>
  </si>
  <si>
    <t>145-016</t>
  </si>
  <si>
    <t>XENIE</t>
  </si>
  <si>
    <t>HYDROGRAF</t>
  </si>
  <si>
    <t>145-034</t>
  </si>
  <si>
    <t>1:32</t>
  </si>
  <si>
    <t>Radek</t>
  </si>
  <si>
    <t>145-025</t>
  </si>
  <si>
    <t>145-017</t>
  </si>
  <si>
    <t>LACAILE</t>
  </si>
  <si>
    <t>CASCADE</t>
  </si>
  <si>
    <t>145-020</t>
  </si>
  <si>
    <t>TOMIK</t>
  </si>
  <si>
    <t>145-010</t>
  </si>
  <si>
    <t>ORFEUS</t>
  </si>
  <si>
    <t>Lenka</t>
  </si>
  <si>
    <t>145-018</t>
  </si>
  <si>
    <t>145-035</t>
  </si>
  <si>
    <t>VIKTORIA</t>
  </si>
  <si>
    <t>Bohuslav</t>
  </si>
  <si>
    <t>145-031</t>
  </si>
  <si>
    <t>EDITA</t>
  </si>
  <si>
    <t>145-027</t>
  </si>
  <si>
    <t>1:34</t>
  </si>
  <si>
    <t>145-029</t>
  </si>
  <si>
    <t>145-028</t>
  </si>
  <si>
    <t>FORTUNA</t>
  </si>
  <si>
    <t>Jiří          st.</t>
  </si>
  <si>
    <t>Jiří          ml.</t>
  </si>
  <si>
    <t>Modelklub Vsetín</t>
  </si>
  <si>
    <t>USS MISOURI</t>
  </si>
  <si>
    <t>DARVAŠ</t>
  </si>
  <si>
    <t>18-001</t>
  </si>
  <si>
    <t>FRANCISZEK ZUBRZYCKI</t>
  </si>
  <si>
    <t>jachta</t>
  </si>
  <si>
    <t>ZAR</t>
  </si>
  <si>
    <t>TLAMICHA</t>
  </si>
  <si>
    <t>18-021</t>
  </si>
  <si>
    <t>BOHEMIA</t>
  </si>
  <si>
    <t>18-012</t>
  </si>
  <si>
    <t>18-017</t>
  </si>
  <si>
    <t>LINHART</t>
  </si>
  <si>
    <t>18-007</t>
  </si>
  <si>
    <t>ALBATROS</t>
  </si>
  <si>
    <t>ponorka</t>
  </si>
  <si>
    <t>RUPRICH</t>
  </si>
  <si>
    <t>18-024</t>
  </si>
  <si>
    <t>18-014</t>
  </si>
  <si>
    <t>JAKOUBEK</t>
  </si>
  <si>
    <t>JIRKA</t>
  </si>
  <si>
    <t>KLoM Dvůr Králové n.L.</t>
  </si>
  <si>
    <t>Ivana</t>
  </si>
  <si>
    <t>BANCKERT</t>
  </si>
  <si>
    <t>84 (51)</t>
  </si>
  <si>
    <t>Eduard</t>
  </si>
  <si>
    <t>131-060</t>
  </si>
  <si>
    <t>SALLY</t>
  </si>
  <si>
    <t>Mgr.Martin</t>
  </si>
  <si>
    <t>131-084</t>
  </si>
  <si>
    <t>131-030</t>
  </si>
  <si>
    <t>TOMÁŠKOVÁ</t>
  </si>
  <si>
    <t>PAYER</t>
  </si>
  <si>
    <t>MAKOVEC</t>
  </si>
  <si>
    <t>KOZDERKA</t>
  </si>
  <si>
    <t>TOMÁŠEK</t>
  </si>
  <si>
    <t>ŠVORC</t>
  </si>
  <si>
    <t>131-027</t>
  </si>
  <si>
    <t>134-025</t>
  </si>
  <si>
    <t>SUMO</t>
  </si>
  <si>
    <t>individ. člen Borohrádek</t>
  </si>
  <si>
    <t>individ. člen Praha</t>
  </si>
  <si>
    <t>ULIČNICE 2</t>
  </si>
  <si>
    <t>000-300</t>
  </si>
  <si>
    <t>Andrea</t>
  </si>
  <si>
    <t>000-</t>
  </si>
  <si>
    <t>LA MOUETTE</t>
  </si>
  <si>
    <t>LONELY LADY</t>
  </si>
  <si>
    <t>KLoM "Kormorán" Most</t>
  </si>
  <si>
    <t>315-012</t>
  </si>
  <si>
    <t xml:space="preserve">SCH 3   </t>
  </si>
  <si>
    <t>315-015</t>
  </si>
  <si>
    <t xml:space="preserve">PILOT 24  </t>
  </si>
  <si>
    <t>315-014</t>
  </si>
  <si>
    <t xml:space="preserve">TON 12   </t>
  </si>
  <si>
    <t>Terezka</t>
  </si>
  <si>
    <t xml:space="preserve">1:25 </t>
  </si>
  <si>
    <t>ANDREA DORIA</t>
  </si>
  <si>
    <t>REGATA</t>
  </si>
  <si>
    <t>MK "Česílko" Valdice</t>
  </si>
  <si>
    <t>BRYCHTA</t>
  </si>
  <si>
    <t>ŠTANGLEROVÁ</t>
  </si>
  <si>
    <t>KVAPULINSKÝ</t>
  </si>
  <si>
    <t>HANUŠKA</t>
  </si>
  <si>
    <t xml:space="preserve">ČERVÍČEK </t>
  </si>
  <si>
    <t>ZEMAN</t>
  </si>
  <si>
    <t>JEDLIČKA</t>
  </si>
  <si>
    <t>JUNGMAN</t>
  </si>
  <si>
    <t>BOROVIČKA</t>
  </si>
  <si>
    <t>SOUČEK</t>
  </si>
  <si>
    <t>PODLEŠÁK</t>
  </si>
  <si>
    <t>HANUŠKOVÁ</t>
  </si>
  <si>
    <t>MIKULKA</t>
  </si>
  <si>
    <t>TUŠIAK</t>
  </si>
  <si>
    <t xml:space="preserve">PÚPAVA </t>
  </si>
  <si>
    <t>KOZÁK</t>
  </si>
  <si>
    <t>JANOUŠEK</t>
  </si>
  <si>
    <t>SÝKORA</t>
  </si>
  <si>
    <t>SÝKOROVÁ</t>
  </si>
  <si>
    <t>ŠESTÁK</t>
  </si>
  <si>
    <t>GRŃA</t>
  </si>
  <si>
    <t>ŘÍPA</t>
  </si>
  <si>
    <t>ZUDLA</t>
  </si>
  <si>
    <t>MOROVIČ</t>
  </si>
  <si>
    <t>FERJANIČ</t>
  </si>
  <si>
    <t>JOHN</t>
  </si>
  <si>
    <t>NÝVLT</t>
  </si>
  <si>
    <t>HOSNEDL</t>
  </si>
  <si>
    <t>TOMANDL</t>
  </si>
  <si>
    <t>TOMANDLOVÁ</t>
  </si>
  <si>
    <t>JANEČEK</t>
  </si>
  <si>
    <t>FILIP</t>
  </si>
  <si>
    <t>KROPÁČEK</t>
  </si>
  <si>
    <t xml:space="preserve">URBAN </t>
  </si>
  <si>
    <t>GEBAUER</t>
  </si>
  <si>
    <t>ADAMCOVÁ</t>
  </si>
  <si>
    <t>ADAMEC</t>
  </si>
  <si>
    <t xml:space="preserve">CERHA </t>
  </si>
  <si>
    <t>HANZLÍK</t>
  </si>
  <si>
    <t xml:space="preserve">HORSKÝ </t>
  </si>
  <si>
    <t>MALÍNSKÝ</t>
  </si>
  <si>
    <t xml:space="preserve">MALÍNSKÝ </t>
  </si>
  <si>
    <t xml:space="preserve">SYROVÁTKO </t>
  </si>
  <si>
    <t>VLADYKA</t>
  </si>
  <si>
    <t>MACHÁČKOVÁ</t>
  </si>
  <si>
    <t>VOJTĚCHOVÁ</t>
  </si>
  <si>
    <t>VOJTĚCH</t>
  </si>
  <si>
    <t>ŠPINAR</t>
  </si>
  <si>
    <t xml:space="preserve">VORÁČEK </t>
  </si>
  <si>
    <t xml:space="preserve">JÍŠA </t>
  </si>
  <si>
    <t xml:space="preserve">HOŘEJŠÍ </t>
  </si>
  <si>
    <t>KOHUTOVA</t>
  </si>
  <si>
    <t xml:space="preserve">ZELENÝ </t>
  </si>
  <si>
    <t xml:space="preserve">STEIDENOVÁ </t>
  </si>
  <si>
    <t xml:space="preserve">STEJSKAL </t>
  </si>
  <si>
    <t>HLAVA</t>
  </si>
  <si>
    <t>MACHALÍK</t>
  </si>
  <si>
    <t>Jan   ml.</t>
  </si>
  <si>
    <t>Jan   st.</t>
  </si>
  <si>
    <t>Jan    ml.</t>
  </si>
  <si>
    <t>Jan    st.</t>
  </si>
  <si>
    <t>Jan       st.</t>
  </si>
  <si>
    <t>Jaroslav   ml.</t>
  </si>
  <si>
    <t>Jaroslav   st.</t>
  </si>
  <si>
    <t>jízdu</t>
  </si>
  <si>
    <t>koneč. pořadí</t>
  </si>
  <si>
    <t>Licence</t>
  </si>
  <si>
    <t>Soutěžící</t>
  </si>
  <si>
    <t>PUMA</t>
  </si>
  <si>
    <t>MIKULEC</t>
  </si>
  <si>
    <t>266-001</t>
  </si>
  <si>
    <t>SIRIUS</t>
  </si>
  <si>
    <t>TRAMPOTA</t>
  </si>
  <si>
    <t>048-004</t>
  </si>
  <si>
    <t>LEADER - 16</t>
  </si>
  <si>
    <t>KARPATSKÝ</t>
  </si>
  <si>
    <t>079-025</t>
  </si>
  <si>
    <t>KARPATSKÁ</t>
  </si>
  <si>
    <t>079-027</t>
  </si>
  <si>
    <t>Výsledková listina veřejné soutěže LO - 22</t>
  </si>
  <si>
    <t>6. závod soutěží Mi ČR "Seriálu NS"</t>
  </si>
  <si>
    <t>Ved.startov. č. 3:</t>
  </si>
  <si>
    <t xml:space="preserve">         KLoM Brandýs nad Labem pod patronací MÚ v Borohrádku</t>
  </si>
  <si>
    <t xml:space="preserve">         6. 9. 2003 v areálu "Pilský rybník" u Borohrádku</t>
  </si>
  <si>
    <t xml:space="preserve">KARPATSKÁ </t>
  </si>
  <si>
    <t>000-078</t>
  </si>
  <si>
    <t>1:24</t>
  </si>
  <si>
    <t>KOČÍ</t>
  </si>
  <si>
    <t>VORÁČEK</t>
  </si>
  <si>
    <t>000-076</t>
  </si>
  <si>
    <t>Název</t>
  </si>
  <si>
    <t>ULIČNICE 1</t>
  </si>
  <si>
    <t>start. č. 2:</t>
  </si>
  <si>
    <t>Bodování maket F2 (a F4B) bylo převzato z předchozích soutěží Seriálu MI ČR skupiny NS</t>
  </si>
  <si>
    <t>Dobodování dosud nehodnocených modelů bylo provedeno pře zahájením jízd.</t>
  </si>
  <si>
    <t>F2-B</t>
  </si>
  <si>
    <t>F4-C</t>
  </si>
  <si>
    <t>F2-A jun.</t>
  </si>
  <si>
    <t>F2-A sen.</t>
  </si>
  <si>
    <t>F2-C</t>
  </si>
  <si>
    <t>PHOENIX</t>
  </si>
  <si>
    <t>000-305</t>
  </si>
  <si>
    <t>ŠMEJKAL</t>
  </si>
  <si>
    <t>316-004</t>
  </si>
  <si>
    <t>WARNOW</t>
  </si>
  <si>
    <t>K-147</t>
  </si>
  <si>
    <t>121-046</t>
  </si>
  <si>
    <t>SCHEVENINGEN</t>
  </si>
  <si>
    <t>FERJANČIČ</t>
  </si>
  <si>
    <t>Delový čln</t>
  </si>
  <si>
    <t>start. číslo</t>
  </si>
  <si>
    <t>3 - 6</t>
  </si>
  <si>
    <t>7</t>
  </si>
  <si>
    <t>8</t>
  </si>
  <si>
    <t>10-16</t>
  </si>
  <si>
    <t>18-19</t>
  </si>
  <si>
    <t>22-23</t>
  </si>
  <si>
    <t>24-25</t>
  </si>
  <si>
    <t>26-27</t>
  </si>
  <si>
    <t>31-32</t>
  </si>
  <si>
    <t>Atlantis</t>
  </si>
  <si>
    <t>Corona SK 40</t>
  </si>
  <si>
    <t>Thalassa</t>
  </si>
  <si>
    <t>America</t>
  </si>
  <si>
    <t>Sýkorka</t>
  </si>
  <si>
    <t>091-001</t>
  </si>
  <si>
    <t>"NAVI STUDIO" Plzeň</t>
  </si>
  <si>
    <t>143-004</t>
  </si>
  <si>
    <t>266-005</t>
  </si>
  <si>
    <t>266-003</t>
  </si>
  <si>
    <t>ŠMEJKALOVÁ</t>
  </si>
  <si>
    <t>Hana</t>
  </si>
  <si>
    <t>316-005</t>
  </si>
  <si>
    <t>KLoM Bakov</t>
  </si>
  <si>
    <t>SPEED ARROW</t>
  </si>
  <si>
    <t>KOČí</t>
  </si>
  <si>
    <t>Indivisuál. Praha</t>
  </si>
  <si>
    <t>K 143</t>
  </si>
  <si>
    <t>18-022</t>
  </si>
  <si>
    <t>M.S. STEVENES</t>
  </si>
  <si>
    <t>189-001</t>
  </si>
  <si>
    <t xml:space="preserve"> </t>
  </si>
  <si>
    <t xml:space="preserve">Zdeněk </t>
  </si>
  <si>
    <t>Hanzlík</t>
  </si>
  <si>
    <t>CZ - 16/A</t>
  </si>
  <si>
    <t xml:space="preserve"> start. č.1:</t>
  </si>
  <si>
    <t>Rozhodčí:</t>
  </si>
  <si>
    <t>Luboš</t>
  </si>
  <si>
    <t>start. č. 3:</t>
  </si>
  <si>
    <t>Hanuška</t>
  </si>
  <si>
    <t>Krupička</t>
  </si>
  <si>
    <t xml:space="preserve">Václav </t>
  </si>
  <si>
    <t>Podlešák</t>
  </si>
  <si>
    <t>Červíček</t>
  </si>
  <si>
    <t>Tomášek</t>
  </si>
  <si>
    <t>Darvaš</t>
  </si>
  <si>
    <t>CZ - 20/B</t>
  </si>
  <si>
    <t>Ved.start.noč.jízd:</t>
  </si>
  <si>
    <t>stat. hodn.</t>
  </si>
  <si>
    <t>Lodě</t>
  </si>
  <si>
    <t>Stroje</t>
  </si>
  <si>
    <t>rozjížďka</t>
  </si>
  <si>
    <t>Jízda</t>
  </si>
  <si>
    <t>Pro tisk</t>
  </si>
  <si>
    <r>
      <t xml:space="preserve">NOČNÍ JÍZDA    </t>
    </r>
    <r>
      <rPr>
        <sz val="10"/>
        <rFont val="Arial CE"/>
        <family val="0"/>
      </rPr>
      <t xml:space="preserve"> - 5.9.2003. od  21:30, ukončení  22:45</t>
    </r>
  </si>
  <si>
    <t>F4-B jun.</t>
  </si>
  <si>
    <t>F4-A jun.</t>
  </si>
  <si>
    <t>MI ČR</t>
  </si>
  <si>
    <t>Marie</t>
  </si>
  <si>
    <t>Wiking</t>
  </si>
  <si>
    <t>11</t>
  </si>
  <si>
    <t>12</t>
  </si>
  <si>
    <t>13</t>
  </si>
  <si>
    <t>19</t>
  </si>
  <si>
    <t>20</t>
  </si>
  <si>
    <t>21</t>
  </si>
  <si>
    <t>22</t>
  </si>
  <si>
    <t>23</t>
  </si>
  <si>
    <t>F - NSS - B+A</t>
  </si>
  <si>
    <t>Ondřej Veškrna</t>
  </si>
  <si>
    <t>Borek Dvořák</t>
  </si>
  <si>
    <t>Josef Slížek</t>
  </si>
  <si>
    <t>Marcela Uherková</t>
  </si>
  <si>
    <t>Karel Egrt</t>
  </si>
  <si>
    <t>Jacek Bieda</t>
  </si>
  <si>
    <t>PL</t>
  </si>
  <si>
    <t>Opty</t>
  </si>
  <si>
    <t>Štefan Ábel</t>
  </si>
  <si>
    <t>SK</t>
  </si>
  <si>
    <t>František Chmelka</t>
  </si>
  <si>
    <t>Tigger</t>
  </si>
  <si>
    <t>Jaroslav Zeman</t>
  </si>
  <si>
    <t>Jiří Špinar</t>
  </si>
  <si>
    <t>Witold Koszela</t>
  </si>
  <si>
    <t>čas jízdy</t>
  </si>
  <si>
    <t>Korig. čas [s]</t>
  </si>
  <si>
    <t>Rk</t>
  </si>
  <si>
    <t>Stavba</t>
  </si>
  <si>
    <t>Rlog</t>
  </si>
  <si>
    <t>[R]</t>
  </si>
  <si>
    <t>V [kg]</t>
  </si>
  <si>
    <t>Plocha plachet S [m²]</t>
  </si>
  <si>
    <t>Délka KVR [mm]</t>
  </si>
  <si>
    <t>R</t>
  </si>
  <si>
    <t>6</t>
  </si>
  <si>
    <t>8 - 9</t>
  </si>
  <si>
    <t>10</t>
  </si>
  <si>
    <t>14</t>
  </si>
  <si>
    <t>15</t>
  </si>
  <si>
    <t>16</t>
  </si>
  <si>
    <t>17</t>
  </si>
  <si>
    <t>18</t>
  </si>
  <si>
    <t>PEGASUS</t>
  </si>
  <si>
    <t>Viktor   jun.</t>
  </si>
  <si>
    <t>2</t>
  </si>
  <si>
    <t>4</t>
  </si>
  <si>
    <t>Lukáš jun.</t>
  </si>
  <si>
    <t xml:space="preserve">Technické zabezpečení:  členové KLoM Brandýs n/L pod vedením pana Zdeňka Horského spolu s </t>
  </si>
  <si>
    <t>dobrovolníky Českého Rybářského Svazu v Borohrádku, kteří rybník "Pilský Mlýn" obhospodařují.</t>
  </si>
  <si>
    <t>Počasí: slunečno, ráno chladno a bezvětří, odpoledne teplo, vítr do 5 m/s.</t>
  </si>
  <si>
    <t>KLoM Brandýs děkuje všem rozhodčím za aktivitu a soutěžícím za trpělivost při soutěži.</t>
  </si>
  <si>
    <t>Ing.Zdeněk Hanzlík</t>
  </si>
  <si>
    <t>…………………………………………</t>
  </si>
  <si>
    <t>Ředitel soutěže</t>
  </si>
  <si>
    <t>Ing. Petr Uzel</t>
  </si>
  <si>
    <t>Výsledková listina LO - 22</t>
  </si>
  <si>
    <t>2. Závod "Poháru Česko - Slovenského přátelství"</t>
  </si>
  <si>
    <t xml:space="preserve">         9. 9. 2003 v areálu "Pilský rybník" u Borohrádku</t>
  </si>
  <si>
    <t xml:space="preserve">         KLoM Bakov pod patronací MÚ v Borohrádku</t>
  </si>
  <si>
    <t>KLoM Bakov děkuje všem rozhodčím za aktivitu a soutěžícím za trpělivost při soutěži.</t>
  </si>
  <si>
    <t>Na shledanou na soutěžích se těší modeláři z Bakova n.J.</t>
  </si>
  <si>
    <t>12-13</t>
  </si>
  <si>
    <t>Čevíček</t>
  </si>
  <si>
    <t xml:space="preserve">pan </t>
  </si>
  <si>
    <t>Mgr</t>
  </si>
  <si>
    <t>CZ- 8/OS</t>
  </si>
  <si>
    <t>Ing. Zdeněk Hanzlík CZ - 16/A</t>
  </si>
  <si>
    <t>Jezdilo se 2 modely současně na 2 startovištích dle výšeuvedeného rozpisu. Během soutěže nebyl podán</t>
  </si>
  <si>
    <r>
      <t xml:space="preserve">KLoM Liptovský Hrádok - </t>
    </r>
    <r>
      <rPr>
        <b/>
        <sz val="12"/>
        <rFont val="Arial CE"/>
        <family val="2"/>
      </rPr>
      <t>SR</t>
    </r>
  </si>
  <si>
    <t>ČSP</t>
  </si>
  <si>
    <t>Mišák</t>
  </si>
  <si>
    <t>Rim. Sobota</t>
  </si>
  <si>
    <t>SPS - 21</t>
  </si>
  <si>
    <t>Sůva</t>
  </si>
  <si>
    <t>BK - 2</t>
  </si>
  <si>
    <t>Szaras</t>
  </si>
  <si>
    <t>Galanta</t>
  </si>
  <si>
    <t>KP - 118</t>
  </si>
  <si>
    <t>Sršeň</t>
  </si>
  <si>
    <t>Slavomír</t>
  </si>
  <si>
    <t>Handlová</t>
  </si>
  <si>
    <t>Hliadkový čln</t>
  </si>
  <si>
    <t>57 (51)</t>
  </si>
  <si>
    <t>83,87,89</t>
  </si>
  <si>
    <t>5</t>
  </si>
  <si>
    <t>1</t>
  </si>
  <si>
    <t>3</t>
  </si>
  <si>
    <t xml:space="preserve">R </t>
  </si>
  <si>
    <t>9</t>
  </si>
  <si>
    <t>jsou F4 žáci !</t>
  </si>
  <si>
    <t>18-23</t>
  </si>
  <si>
    <t>F4B-C sen.</t>
  </si>
  <si>
    <t>HERCULES</t>
  </si>
  <si>
    <t>GRŃA  jun.F4C</t>
  </si>
  <si>
    <t>GEBAUER F4C</t>
  </si>
  <si>
    <r>
      <t xml:space="preserve">KLoM  Bojnice- - </t>
    </r>
    <r>
      <rPr>
        <b/>
        <sz val="12"/>
        <rFont val="Arial CE"/>
        <family val="2"/>
      </rPr>
      <t>SR</t>
    </r>
  </si>
  <si>
    <r>
      <t xml:space="preserve">Off Shore Bratislava - </t>
    </r>
    <r>
      <rPr>
        <b/>
        <sz val="12"/>
        <rFont val="Arial CE"/>
        <family val="2"/>
      </rPr>
      <t>SR</t>
    </r>
  </si>
  <si>
    <r>
      <t xml:space="preserve">MK "DELFIN" Galanta - </t>
    </r>
    <r>
      <rPr>
        <b/>
        <sz val="12"/>
        <rFont val="Arial CE"/>
        <family val="2"/>
      </rPr>
      <t>SR</t>
    </r>
  </si>
  <si>
    <r>
      <t xml:space="preserve">KLoM  Bojnice- - </t>
    </r>
    <r>
      <rPr>
        <sz val="13"/>
        <rFont val="Arial CE"/>
        <family val="2"/>
      </rPr>
      <t>SR</t>
    </r>
  </si>
  <si>
    <r>
      <t xml:space="preserve">Off Shore Bratislava - </t>
    </r>
    <r>
      <rPr>
        <sz val="13"/>
        <rFont val="Arial CE"/>
        <family val="2"/>
      </rPr>
      <t>SR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</si>
</sst>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(&quot;0&quot;)&quot;"/>
    <numFmt numFmtId="169" formatCode="0.000"/>
    <numFmt numFmtId="170" formatCode="0,\(\:\)"/>
    <numFmt numFmtId="171" formatCode="#,##0.000"/>
    <numFmt numFmtId="172" formatCode="0.00000"/>
    <numFmt numFmtId="173" formatCode="#0"/>
    <numFmt numFmtId="174" formatCode="0#"/>
    <numFmt numFmtId="175" formatCode="0#.00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3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0"/>
      <name val="Arial"/>
      <family val="0"/>
    </font>
    <font>
      <sz val="12"/>
      <color indexed="8"/>
      <name val="Arial CE"/>
      <family val="2"/>
    </font>
    <font>
      <i/>
      <sz val="12"/>
      <name val="Arial CE"/>
      <family val="0"/>
    </font>
    <font>
      <b/>
      <u val="single"/>
      <sz val="14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sz val="13"/>
      <color indexed="8"/>
      <name val="Arial CE"/>
      <family val="2"/>
    </font>
    <font>
      <sz val="13"/>
      <name val="Arial"/>
      <family val="0"/>
    </font>
    <font>
      <i/>
      <sz val="13"/>
      <name val="Arial CE"/>
      <family val="0"/>
    </font>
    <font>
      <i/>
      <sz val="12"/>
      <name val="Arial"/>
      <family val="0"/>
    </font>
    <font>
      <sz val="12"/>
      <color indexed="10"/>
      <name val="Arial CE"/>
      <family val="2"/>
    </font>
    <font>
      <b/>
      <sz val="13"/>
      <name val="Arial"/>
      <family val="0"/>
    </font>
    <font>
      <sz val="13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49" fontId="8" fillId="2" borderId="10" xfId="0" applyNumberFormat="1" applyFont="1" applyFill="1" applyBorder="1" applyAlignment="1">
      <alignment horizontal="center" textRotation="90" wrapText="1"/>
    </xf>
    <xf numFmtId="49" fontId="8" fillId="2" borderId="8" xfId="0" applyNumberFormat="1" applyFont="1" applyFill="1" applyBorder="1" applyAlignment="1">
      <alignment horizontal="center" textRotation="90" wrapText="1"/>
    </xf>
    <xf numFmtId="49" fontId="8" fillId="2" borderId="9" xfId="0" applyNumberFormat="1" applyFont="1" applyFill="1" applyBorder="1" applyAlignment="1">
      <alignment horizontal="center" textRotation="90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10" fillId="0" borderId="18" xfId="22" applyFont="1" applyFill="1" applyBorder="1" applyAlignment="1">
      <alignment horizontal="left"/>
      <protection/>
    </xf>
    <xf numFmtId="0" fontId="10" fillId="0" borderId="4" xfId="22" applyFont="1" applyFill="1" applyBorder="1" applyAlignment="1">
      <alignment horizontal="left"/>
      <protection/>
    </xf>
    <xf numFmtId="0" fontId="10" fillId="0" borderId="4" xfId="0" applyFont="1" applyFill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horizontal="left"/>
    </xf>
    <xf numFmtId="0" fontId="10" fillId="0" borderId="24" xfId="0" applyNumberFormat="1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26" xfId="0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10" fillId="0" borderId="22" xfId="22" applyFont="1" applyFill="1" applyBorder="1" applyAlignment="1">
      <alignment horizontal="left"/>
      <protection/>
    </xf>
    <xf numFmtId="0" fontId="10" fillId="0" borderId="24" xfId="22" applyFont="1" applyFill="1" applyBorder="1" applyAlignment="1">
      <alignment horizontal="left"/>
      <protection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4" xfId="0" applyFont="1" applyBorder="1" applyAlignment="1">
      <alignment/>
    </xf>
    <xf numFmtId="49" fontId="10" fillId="0" borderId="22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0" fillId="0" borderId="22" xfId="20" applyFont="1" applyFill="1" applyBorder="1" applyAlignment="1">
      <alignment horizontal="left"/>
      <protection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2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centerContinuous"/>
    </xf>
    <xf numFmtId="0" fontId="12" fillId="0" borderId="3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3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0" fillId="0" borderId="33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4" xfId="0" applyFill="1" applyBorder="1" applyAlignment="1">
      <alignment horizontal="centerContinuous"/>
    </xf>
    <xf numFmtId="0" fontId="0" fillId="2" borderId="35" xfId="0" applyFill="1" applyBorder="1" applyAlignment="1">
      <alignment horizontal="centerContinuous"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 applyAlignment="1">
      <alignment horizontal="centerContinuous"/>
    </xf>
    <xf numFmtId="0" fontId="0" fillId="2" borderId="22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Continuous"/>
    </xf>
    <xf numFmtId="0" fontId="0" fillId="2" borderId="35" xfId="0" applyFont="1" applyFill="1" applyBorder="1" applyAlignment="1">
      <alignment horizontal="centerContinuous"/>
    </xf>
    <xf numFmtId="0" fontId="0" fillId="2" borderId="36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2" fontId="0" fillId="2" borderId="37" xfId="0" applyNumberFormat="1" applyFont="1" applyFill="1" applyBorder="1" applyAlignment="1">
      <alignment horizontal="center"/>
    </xf>
    <xf numFmtId="2" fontId="0" fillId="2" borderId="34" xfId="0" applyNumberFormat="1" applyFon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Continuous"/>
    </xf>
    <xf numFmtId="0" fontId="0" fillId="2" borderId="22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1" fontId="0" fillId="0" borderId="0" xfId="0" applyNumberForma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Continuous"/>
    </xf>
    <xf numFmtId="0" fontId="0" fillId="2" borderId="35" xfId="0" applyFont="1" applyFill="1" applyBorder="1" applyAlignment="1">
      <alignment horizontal="centerContinuous"/>
    </xf>
    <xf numFmtId="0" fontId="0" fillId="2" borderId="36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2" fontId="0" fillId="2" borderId="37" xfId="0" applyNumberFormat="1" applyFont="1" applyFill="1" applyBorder="1" applyAlignment="1">
      <alignment horizontal="center"/>
    </xf>
    <xf numFmtId="2" fontId="0" fillId="2" borderId="34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Continuous"/>
    </xf>
    <xf numFmtId="0" fontId="0" fillId="2" borderId="22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0" xfId="21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36" xfId="0" applyNumberForma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0" fontId="24" fillId="0" borderId="22" xfId="0" applyNumberFormat="1" applyFon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23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2" xfId="20" applyFont="1" applyFill="1" applyBorder="1" applyAlignment="1">
      <alignment/>
      <protection/>
    </xf>
    <xf numFmtId="49" fontId="5" fillId="0" borderId="22" xfId="20" applyNumberFormat="1" applyFont="1" applyFill="1" applyBorder="1" applyAlignment="1">
      <alignment/>
      <protection/>
    </xf>
    <xf numFmtId="49" fontId="5" fillId="0" borderId="22" xfId="20" applyNumberFormat="1" applyFont="1" applyFill="1" applyBorder="1" applyAlignment="1">
      <alignment horizontal="center"/>
      <protection/>
    </xf>
    <xf numFmtId="0" fontId="5" fillId="0" borderId="22" xfId="20" applyFont="1" applyFill="1" applyBorder="1" applyAlignment="1">
      <alignment horizontal="center"/>
      <protection/>
    </xf>
    <xf numFmtId="0" fontId="0" fillId="2" borderId="22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18" xfId="0" applyFill="1" applyBorder="1" applyAlignment="1">
      <alignment/>
    </xf>
    <xf numFmtId="0" fontId="5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49" fontId="24" fillId="0" borderId="22" xfId="0" applyNumberFormat="1" applyFont="1" applyFill="1" applyBorder="1" applyAlignment="1">
      <alignment horizontal="center"/>
    </xf>
    <xf numFmtId="0" fontId="24" fillId="0" borderId="22" xfId="22" applyFont="1" applyFill="1" applyBorder="1" applyAlignment="1" applyProtection="1">
      <alignment horizontal="left"/>
      <protection locked="0"/>
    </xf>
    <xf numFmtId="20" fontId="5" fillId="0" borderId="22" xfId="0" applyNumberFormat="1" applyFont="1" applyFill="1" applyBorder="1" applyAlignment="1">
      <alignment horizontal="center"/>
    </xf>
    <xf numFmtId="3" fontId="24" fillId="0" borderId="22" xfId="22" applyNumberFormat="1" applyFont="1" applyFill="1" applyBorder="1" applyAlignment="1" applyProtection="1">
      <alignment horizontal="left"/>
      <protection locked="0"/>
    </xf>
    <xf numFmtId="0" fontId="5" fillId="0" borderId="22" xfId="22" applyFont="1" applyFill="1" applyBorder="1" applyAlignment="1">
      <alignment horizontal="left"/>
      <protection/>
    </xf>
    <xf numFmtId="49" fontId="5" fillId="0" borderId="22" xfId="22" applyNumberFormat="1" applyFont="1" applyFill="1" applyBorder="1" applyAlignment="1">
      <alignment horizontal="center"/>
      <protection/>
    </xf>
    <xf numFmtId="20" fontId="5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left"/>
    </xf>
    <xf numFmtId="20" fontId="24" fillId="0" borderId="2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0" fontId="14" fillId="0" borderId="22" xfId="22" applyFont="1" applyFill="1" applyBorder="1" applyAlignment="1">
      <alignment horizontal="left"/>
      <protection/>
    </xf>
    <xf numFmtId="49" fontId="14" fillId="0" borderId="22" xfId="22" applyNumberFormat="1" applyFont="1" applyFill="1" applyBorder="1" applyAlignment="1">
      <alignment horizontal="center"/>
      <protection/>
    </xf>
    <xf numFmtId="2" fontId="18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0" fillId="0" borderId="22" xfId="22" applyFont="1" applyFill="1" applyBorder="1" applyAlignment="1" applyProtection="1">
      <alignment horizontal="left"/>
      <protection locked="0"/>
    </xf>
    <xf numFmtId="49" fontId="14" fillId="0" borderId="22" xfId="0" applyNumberFormat="1" applyFont="1" applyFill="1" applyBorder="1" applyAlignment="1">
      <alignment horizontal="center"/>
    </xf>
    <xf numFmtId="3" fontId="10" fillId="0" borderId="22" xfId="22" applyNumberFormat="1" applyFont="1" applyFill="1" applyBorder="1" applyAlignment="1" applyProtection="1">
      <alignment horizontal="left"/>
      <protection locked="0"/>
    </xf>
    <xf numFmtId="49" fontId="14" fillId="0" borderId="22" xfId="0" applyNumberFormat="1" applyFont="1" applyFill="1" applyBorder="1" applyAlignment="1">
      <alignment horizontal="left"/>
    </xf>
    <xf numFmtId="20" fontId="14" fillId="0" borderId="22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left"/>
    </xf>
    <xf numFmtId="49" fontId="14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4" fillId="0" borderId="22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0" fillId="0" borderId="22" xfId="0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10" fillId="0" borderId="22" xfId="22" applyNumberFormat="1" applyFont="1" applyFill="1" applyBorder="1" applyAlignment="1" applyProtection="1">
      <alignment horizontal="center"/>
      <protection locked="0"/>
    </xf>
    <xf numFmtId="49" fontId="5" fillId="0" borderId="18" xfId="0" applyNumberFormat="1" applyFont="1" applyBorder="1" applyAlignment="1">
      <alignment horizontal="center"/>
    </xf>
    <xf numFmtId="20" fontId="10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20" fontId="14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Fill="1" applyAlignment="1">
      <alignment/>
    </xf>
    <xf numFmtId="0" fontId="14" fillId="0" borderId="22" xfId="20" applyFont="1" applyFill="1" applyBorder="1">
      <alignment/>
      <protection/>
    </xf>
    <xf numFmtId="49" fontId="14" fillId="0" borderId="22" xfId="20" applyNumberFormat="1" applyFont="1" applyFill="1" applyBorder="1" applyAlignment="1">
      <alignment/>
      <protection/>
    </xf>
    <xf numFmtId="0" fontId="14" fillId="0" borderId="22" xfId="20" applyFont="1" applyFill="1" applyBorder="1" applyAlignment="1">
      <alignment/>
      <protection/>
    </xf>
    <xf numFmtId="49" fontId="14" fillId="0" borderId="22" xfId="20" applyNumberFormat="1" applyFont="1" applyFill="1" applyBorder="1" applyAlignment="1">
      <alignment horizontal="center"/>
      <protection/>
    </xf>
    <xf numFmtId="0" fontId="14" fillId="0" borderId="22" xfId="20" applyFont="1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1" fontId="2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22" applyFont="1" applyFill="1" applyBorder="1" applyAlignment="1">
      <alignment horizontal="center"/>
      <protection/>
    </xf>
    <xf numFmtId="49" fontId="14" fillId="0" borderId="18" xfId="22" applyNumberFormat="1" applyFont="1" applyFill="1" applyBorder="1" applyAlignment="1">
      <alignment horizontal="center"/>
      <protection/>
    </xf>
    <xf numFmtId="0" fontId="17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0" fillId="0" borderId="22" xfId="22" applyFont="1" applyFill="1" applyBorder="1" applyAlignment="1" applyProtection="1">
      <alignment horizontal="center"/>
      <protection locked="0"/>
    </xf>
    <xf numFmtId="3" fontId="10" fillId="0" borderId="22" xfId="22" applyNumberFormat="1" applyFont="1" applyFill="1" applyBorder="1" applyAlignment="1" applyProtection="1">
      <alignment horizontal="center"/>
      <protection locked="0"/>
    </xf>
    <xf numFmtId="0" fontId="14" fillId="0" borderId="22" xfId="22" applyFont="1" applyFill="1" applyBorder="1" applyAlignment="1">
      <alignment horizontal="center"/>
      <protection/>
    </xf>
    <xf numFmtId="0" fontId="0" fillId="0" borderId="22" xfId="0" applyFill="1" applyBorder="1" applyAlignment="1">
      <alignment/>
    </xf>
    <xf numFmtId="0" fontId="10" fillId="0" borderId="22" xfId="0" applyFont="1" applyFill="1" applyBorder="1" applyAlignment="1">
      <alignment horizontal="center"/>
    </xf>
    <xf numFmtId="20" fontId="10" fillId="0" borderId="22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4" fillId="0" borderId="22" xfId="20" applyFont="1" applyFill="1" applyBorder="1" applyAlignment="1">
      <alignment horizontal="center"/>
      <protection/>
    </xf>
    <xf numFmtId="0" fontId="18" fillId="0" borderId="22" xfId="22" applyFont="1" applyFill="1" applyBorder="1" applyAlignment="1">
      <alignment horizontal="center"/>
      <protection/>
    </xf>
    <xf numFmtId="0" fontId="14" fillId="2" borderId="24" xfId="0" applyFont="1" applyFill="1" applyBorder="1" applyAlignment="1">
      <alignment horizontal="centerContinuous"/>
    </xf>
    <xf numFmtId="0" fontId="14" fillId="2" borderId="35" xfId="0" applyFont="1" applyFill="1" applyBorder="1" applyAlignment="1">
      <alignment horizontal="centerContinuous"/>
    </xf>
    <xf numFmtId="0" fontId="14" fillId="2" borderId="36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2" fontId="14" fillId="2" borderId="37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Continuous"/>
    </xf>
    <xf numFmtId="2" fontId="14" fillId="2" borderId="18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28" fillId="0" borderId="22" xfId="0" applyNumberFormat="1" applyFont="1" applyFill="1" applyBorder="1" applyAlignment="1">
      <alignment horizontal="center"/>
    </xf>
    <xf numFmtId="0" fontId="28" fillId="2" borderId="30" xfId="21" applyFont="1" applyFill="1" applyBorder="1" applyAlignment="1">
      <alignment horizontal="center" vertical="center"/>
      <protection/>
    </xf>
    <xf numFmtId="0" fontId="28" fillId="2" borderId="19" xfId="21" applyFont="1" applyFill="1" applyBorder="1" applyAlignment="1">
      <alignment horizontal="center" vertical="center"/>
      <protection/>
    </xf>
    <xf numFmtId="0" fontId="28" fillId="2" borderId="19" xfId="21" applyFont="1" applyFill="1" applyBorder="1" applyAlignment="1">
      <alignment horizontal="center" vertical="center" wrapText="1"/>
      <protection/>
    </xf>
    <xf numFmtId="2" fontId="28" fillId="2" borderId="19" xfId="21" applyNumberFormat="1" applyFont="1" applyFill="1" applyBorder="1" applyAlignment="1">
      <alignment horizontal="center" vertical="center" wrapText="1"/>
      <protection/>
    </xf>
    <xf numFmtId="0" fontId="28" fillId="2" borderId="43" xfId="21" applyFont="1" applyFill="1" applyBorder="1" applyAlignment="1">
      <alignment horizontal="center" vertical="center" wrapText="1"/>
      <protection/>
    </xf>
    <xf numFmtId="0" fontId="28" fillId="2" borderId="44" xfId="21" applyFont="1" applyFill="1" applyBorder="1" applyAlignment="1">
      <alignment horizontal="center" vertical="center" wrapText="1"/>
      <protection/>
    </xf>
    <xf numFmtId="0" fontId="28" fillId="2" borderId="45" xfId="21" applyFont="1" applyFill="1" applyBorder="1" applyAlignment="1">
      <alignment horizontal="center" vertical="center" wrapText="1"/>
      <protection/>
    </xf>
    <xf numFmtId="0" fontId="28" fillId="2" borderId="47" xfId="21" applyFont="1" applyFill="1" applyBorder="1" applyAlignment="1">
      <alignment horizontal="center" vertical="center" wrapText="1"/>
      <protection/>
    </xf>
    <xf numFmtId="0" fontId="28" fillId="2" borderId="31" xfId="21" applyFont="1" applyFill="1" applyBorder="1" applyAlignment="1">
      <alignment horizontal="center" vertical="center"/>
      <protection/>
    </xf>
    <xf numFmtId="0" fontId="28" fillId="2" borderId="27" xfId="21" applyFont="1" applyFill="1" applyBorder="1" applyAlignment="1">
      <alignment horizontal="center" vertical="center"/>
      <protection/>
    </xf>
    <xf numFmtId="0" fontId="28" fillId="2" borderId="27" xfId="21" applyFont="1" applyFill="1" applyBorder="1" applyAlignment="1">
      <alignment horizontal="center" vertical="center" wrapText="1"/>
      <protection/>
    </xf>
    <xf numFmtId="2" fontId="28" fillId="2" borderId="27" xfId="21" applyNumberFormat="1" applyFont="1" applyFill="1" applyBorder="1" applyAlignment="1">
      <alignment horizontal="center" vertical="center" wrapText="1"/>
      <protection/>
    </xf>
    <xf numFmtId="0" fontId="28" fillId="2" borderId="27" xfId="21" applyFont="1" applyFill="1" applyBorder="1" applyAlignment="1">
      <alignment horizontal="center" vertical="center" wrapText="1"/>
      <protection/>
    </xf>
    <xf numFmtId="0" fontId="28" fillId="2" borderId="27" xfId="21" applyFont="1" applyFill="1" applyBorder="1" applyAlignment="1">
      <alignment horizontal="center" vertical="center"/>
      <protection/>
    </xf>
    <xf numFmtId="0" fontId="28" fillId="2" borderId="42" xfId="21" applyFont="1" applyFill="1" applyBorder="1" applyAlignment="1">
      <alignment horizontal="center" vertical="center" wrapText="1"/>
      <protection/>
    </xf>
    <xf numFmtId="0" fontId="28" fillId="0" borderId="22" xfId="21" applyFont="1" applyFill="1" applyBorder="1" applyAlignment="1">
      <alignment horizontal="center" vertical="center"/>
      <protection/>
    </xf>
    <xf numFmtId="0" fontId="24" fillId="0" borderId="6" xfId="21" applyFont="1" applyFill="1" applyBorder="1" applyAlignment="1">
      <alignment horizontal="left" vertical="center"/>
      <protection/>
    </xf>
    <xf numFmtId="0" fontId="24" fillId="0" borderId="18" xfId="21" applyFont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2" fontId="24" fillId="0" borderId="18" xfId="21" applyNumberFormat="1" applyFont="1" applyFill="1" applyBorder="1" applyAlignment="1">
      <alignment horizontal="center" vertical="center"/>
      <protection/>
    </xf>
    <xf numFmtId="2" fontId="24" fillId="0" borderId="18" xfId="21" applyNumberFormat="1" applyFont="1" applyFill="1" applyBorder="1" applyAlignment="1">
      <alignment horizontal="center" vertical="center" shrinkToFit="1"/>
      <protection/>
    </xf>
    <xf numFmtId="2" fontId="29" fillId="4" borderId="18" xfId="21" applyNumberFormat="1" applyFont="1" applyFill="1" applyBorder="1" applyAlignment="1">
      <alignment horizontal="center" vertical="center" shrinkToFit="1"/>
      <protection/>
    </xf>
    <xf numFmtId="2" fontId="24" fillId="0" borderId="46" xfId="21" applyNumberFormat="1" applyFont="1" applyFill="1" applyBorder="1" applyAlignment="1">
      <alignment horizontal="center" vertical="center"/>
      <protection/>
    </xf>
    <xf numFmtId="0" fontId="24" fillId="0" borderId="36" xfId="21" applyFont="1" applyFill="1" applyBorder="1" applyAlignment="1">
      <alignment horizontal="left" vertical="center"/>
      <protection/>
    </xf>
    <xf numFmtId="0" fontId="24" fillId="0" borderId="22" xfId="21" applyFont="1" applyBorder="1" applyAlignment="1">
      <alignment horizontal="center" vertical="center"/>
      <protection/>
    </xf>
    <xf numFmtId="0" fontId="24" fillId="0" borderId="22" xfId="21" applyFont="1" applyFill="1" applyBorder="1" applyAlignment="1">
      <alignment horizontal="center" vertical="center"/>
      <protection/>
    </xf>
    <xf numFmtId="2" fontId="24" fillId="0" borderId="22" xfId="21" applyNumberFormat="1" applyFont="1" applyFill="1" applyBorder="1" applyAlignment="1">
      <alignment horizontal="center" vertical="center"/>
      <protection/>
    </xf>
    <xf numFmtId="2" fontId="24" fillId="0" borderId="22" xfId="21" applyNumberFormat="1" applyFont="1" applyFill="1" applyBorder="1" applyAlignment="1">
      <alignment horizontal="center" vertical="center" shrinkToFit="1"/>
      <protection/>
    </xf>
    <xf numFmtId="1" fontId="24" fillId="0" borderId="22" xfId="21" applyNumberFormat="1" applyFont="1" applyFill="1" applyBorder="1" applyAlignment="1">
      <alignment vertical="center"/>
      <protection/>
    </xf>
    <xf numFmtId="49" fontId="5" fillId="0" borderId="22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36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8" xfId="22" applyFont="1" applyFill="1" applyBorder="1" applyAlignment="1">
      <alignment horizontal="left"/>
      <protection/>
    </xf>
    <xf numFmtId="49" fontId="0" fillId="0" borderId="22" xfId="0" applyNumberFormat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left"/>
    </xf>
    <xf numFmtId="0" fontId="18" fillId="0" borderId="22" xfId="22" applyFont="1" applyFill="1" applyBorder="1" applyAlignment="1">
      <alignment horizontal="left"/>
      <protection/>
    </xf>
    <xf numFmtId="0" fontId="14" fillId="2" borderId="24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 vertical="top"/>
    </xf>
    <xf numFmtId="0" fontId="0" fillId="0" borderId="18" xfId="0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8" fillId="2" borderId="3" xfId="21" applyFont="1" applyFill="1" applyBorder="1" applyAlignment="1">
      <alignment horizontal="center" vertical="center" wrapText="1"/>
      <protection/>
    </xf>
    <xf numFmtId="0" fontId="28" fillId="2" borderId="49" xfId="21" applyFont="1" applyFill="1" applyBorder="1" applyAlignment="1">
      <alignment horizontal="center" vertical="center" wrapText="1"/>
      <protection/>
    </xf>
    <xf numFmtId="0" fontId="24" fillId="0" borderId="18" xfId="21" applyNumberFormat="1" applyFont="1" applyFill="1" applyBorder="1" applyAlignment="1">
      <alignment horizontal="center" vertical="center" shrinkToFit="1"/>
      <protection/>
    </xf>
    <xf numFmtId="2" fontId="24" fillId="0" borderId="4" xfId="21" applyNumberFormat="1" applyFont="1" applyFill="1" applyBorder="1" applyAlignment="1">
      <alignment horizontal="center" vertical="center"/>
      <protection/>
    </xf>
    <xf numFmtId="0" fontId="24" fillId="0" borderId="22" xfId="21" applyNumberFormat="1" applyFont="1" applyFill="1" applyBorder="1" applyAlignment="1">
      <alignment horizontal="center" vertical="center" shrinkToFit="1"/>
      <protection/>
    </xf>
    <xf numFmtId="2" fontId="24" fillId="0" borderId="24" xfId="21" applyNumberFormat="1" applyFont="1" applyFill="1" applyBorder="1" applyAlignment="1">
      <alignment horizontal="center" vertical="center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orohr_ 2003" xfId="20"/>
    <cellStyle name="normální_NSS_Bakov" xfId="21"/>
    <cellStyle name="normální_Prihlaska_ns_excel95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Lo22aCSpoh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ihl."/>
      <sheetName val="Noc"/>
      <sheetName val="Lo22"/>
      <sheetName val="Lo61"/>
      <sheetName val="pomocná"/>
      <sheetName val="tabulky"/>
      <sheetName val="R22-61"/>
      <sheetName val="Noční"/>
      <sheetName val="6.serial"/>
      <sheetName val="Č-S pohá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ál"/>
      <sheetName val="List1"/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zoomScale="75" zoomScaleNormal="75" workbookViewId="0" topLeftCell="A1">
      <selection activeCell="O21" sqref="O21"/>
    </sheetView>
  </sheetViews>
  <sheetFormatPr defaultColWidth="9.00390625" defaultRowHeight="12.75"/>
  <cols>
    <col min="1" max="1" width="16.375" style="0" customWidth="1"/>
    <col min="8" max="8" width="9.625" style="0" customWidth="1"/>
    <col min="10" max="10" width="9.25390625" style="0" customWidth="1"/>
    <col min="11" max="11" width="16.75390625" style="0" customWidth="1"/>
    <col min="22" max="22" width="12.625" style="0" customWidth="1"/>
  </cols>
  <sheetData>
    <row r="1" spans="1:20" ht="20.25">
      <c r="A1" s="203" t="s">
        <v>558</v>
      </c>
      <c r="B1" s="204"/>
      <c r="C1" s="204"/>
      <c r="D1" s="204"/>
      <c r="E1" s="204"/>
      <c r="F1" s="204"/>
      <c r="G1" s="204"/>
      <c r="H1" s="204"/>
      <c r="I1" s="204"/>
      <c r="J1" s="205"/>
      <c r="K1" s="189" t="s">
        <v>412</v>
      </c>
      <c r="L1" s="190"/>
      <c r="M1" s="190"/>
      <c r="N1" s="190"/>
      <c r="O1" s="190"/>
      <c r="P1" s="190"/>
      <c r="Q1" s="190"/>
      <c r="R1" s="190"/>
      <c r="S1" s="190"/>
      <c r="T1" s="158"/>
    </row>
    <row r="2" spans="1:20" ht="20.25">
      <c r="A2" s="206" t="s">
        <v>413</v>
      </c>
      <c r="B2" s="207"/>
      <c r="C2" s="207"/>
      <c r="D2" s="207"/>
      <c r="E2" s="207"/>
      <c r="F2" s="207"/>
      <c r="G2" s="207"/>
      <c r="H2" s="207"/>
      <c r="I2" s="207"/>
      <c r="J2" s="208"/>
      <c r="K2" s="159" t="s">
        <v>559</v>
      </c>
      <c r="L2" s="127"/>
      <c r="M2" s="127"/>
      <c r="N2" s="127"/>
      <c r="O2" s="127"/>
      <c r="P2" s="127"/>
      <c r="Q2" s="127"/>
      <c r="R2" s="127"/>
      <c r="S2" s="127"/>
      <c r="T2" s="128"/>
    </row>
    <row r="3" spans="1:20" ht="20.25">
      <c r="A3" s="9"/>
      <c r="B3" s="10"/>
      <c r="C3" s="10"/>
      <c r="D3" s="10"/>
      <c r="E3" s="10"/>
      <c r="F3" s="10"/>
      <c r="G3" s="10"/>
      <c r="H3" s="10"/>
      <c r="I3" s="10"/>
      <c r="J3" s="11"/>
      <c r="K3" s="9"/>
      <c r="L3" s="10"/>
      <c r="M3" s="10"/>
      <c r="N3" s="10"/>
      <c r="O3" s="10"/>
      <c r="P3" s="10"/>
      <c r="Q3" s="10"/>
      <c r="R3" s="10"/>
      <c r="S3" s="10"/>
      <c r="T3" s="11"/>
    </row>
    <row r="4" spans="1:20" ht="20.25">
      <c r="A4" s="9"/>
      <c r="B4" s="10"/>
      <c r="C4" s="10"/>
      <c r="D4" s="10"/>
      <c r="E4" s="10"/>
      <c r="F4" s="10"/>
      <c r="G4" s="10"/>
      <c r="H4" s="10"/>
      <c r="I4" s="10"/>
      <c r="J4" s="11"/>
      <c r="K4" s="9"/>
      <c r="L4" s="10"/>
      <c r="M4" s="10"/>
      <c r="N4" s="10"/>
      <c r="O4" s="10"/>
      <c r="P4" s="10"/>
      <c r="Q4" s="10"/>
      <c r="R4" s="10"/>
      <c r="S4" s="10"/>
      <c r="T4" s="11"/>
    </row>
    <row r="5" spans="1:22" ht="12.75">
      <c r="A5" s="12" t="s">
        <v>169</v>
      </c>
      <c r="B5" s="13" t="s">
        <v>416</v>
      </c>
      <c r="C5" s="14"/>
      <c r="D5" s="14"/>
      <c r="E5" s="14"/>
      <c r="F5" s="14"/>
      <c r="G5" s="14"/>
      <c r="H5" s="14"/>
      <c r="I5" s="14"/>
      <c r="J5" s="15"/>
      <c r="K5" s="12" t="s">
        <v>169</v>
      </c>
      <c r="L5" s="14" t="s">
        <v>560</v>
      </c>
      <c r="M5" s="14"/>
      <c r="N5" s="14"/>
      <c r="O5" s="14"/>
      <c r="P5" s="14"/>
      <c r="Q5" s="14"/>
      <c r="R5" s="14"/>
      <c r="S5" s="14"/>
      <c r="T5" s="15"/>
      <c r="U5" s="6"/>
      <c r="V5" s="6"/>
    </row>
    <row r="6" spans="1:22" ht="12.75">
      <c r="A6" s="12" t="s">
        <v>171</v>
      </c>
      <c r="B6" s="13" t="s">
        <v>415</v>
      </c>
      <c r="C6" s="14"/>
      <c r="D6" s="14"/>
      <c r="E6" s="14"/>
      <c r="F6" s="14"/>
      <c r="G6" s="14"/>
      <c r="H6" s="14"/>
      <c r="I6" s="14"/>
      <c r="J6" s="15"/>
      <c r="K6" s="12" t="s">
        <v>171</v>
      </c>
      <c r="L6" s="13" t="s">
        <v>561</v>
      </c>
      <c r="M6" s="14"/>
      <c r="N6" s="14"/>
      <c r="O6" s="14"/>
      <c r="P6" s="14"/>
      <c r="Q6" s="14"/>
      <c r="R6" s="14"/>
      <c r="S6" s="14"/>
      <c r="T6" s="15"/>
      <c r="U6" s="6"/>
      <c r="V6" s="6"/>
    </row>
    <row r="7" spans="1:22" ht="12.75">
      <c r="A7" s="12" t="s">
        <v>172</v>
      </c>
      <c r="B7" s="16" t="s">
        <v>151</v>
      </c>
      <c r="C7" s="14" t="s">
        <v>93</v>
      </c>
      <c r="D7" s="14" t="s">
        <v>153</v>
      </c>
      <c r="E7" s="13">
        <v>54</v>
      </c>
      <c r="F7" s="13"/>
      <c r="G7" s="13"/>
      <c r="H7" s="13"/>
      <c r="I7" s="13"/>
      <c r="J7" s="17"/>
      <c r="K7" s="12" t="s">
        <v>172</v>
      </c>
      <c r="L7" s="18" t="s">
        <v>150</v>
      </c>
      <c r="M7" s="19" t="s">
        <v>162</v>
      </c>
      <c r="N7" s="19" t="s">
        <v>163</v>
      </c>
      <c r="O7" s="20"/>
      <c r="P7" s="14"/>
      <c r="Q7" s="13"/>
      <c r="R7" s="13"/>
      <c r="S7" s="13"/>
      <c r="T7" s="17"/>
      <c r="U7" s="6"/>
      <c r="V7" s="6"/>
    </row>
    <row r="8" spans="1:22" ht="12.75">
      <c r="A8" s="12" t="s">
        <v>173</v>
      </c>
      <c r="B8" s="18" t="s">
        <v>151</v>
      </c>
      <c r="C8" s="19" t="s">
        <v>475</v>
      </c>
      <c r="D8" s="19" t="s">
        <v>476</v>
      </c>
      <c r="E8" s="20" t="s">
        <v>477</v>
      </c>
      <c r="F8" s="13"/>
      <c r="G8" s="13"/>
      <c r="H8" s="14"/>
      <c r="I8" s="14"/>
      <c r="J8" s="15"/>
      <c r="K8" s="12" t="s">
        <v>173</v>
      </c>
      <c r="L8" s="18" t="s">
        <v>151</v>
      </c>
      <c r="M8" s="19" t="s">
        <v>475</v>
      </c>
      <c r="N8" s="19" t="s">
        <v>476</v>
      </c>
      <c r="O8" s="20" t="s">
        <v>477</v>
      </c>
      <c r="P8" s="13"/>
      <c r="Q8" s="13"/>
      <c r="R8" s="14"/>
      <c r="S8" s="14"/>
      <c r="T8" s="15"/>
      <c r="U8" s="6"/>
      <c r="V8" s="6"/>
    </row>
    <row r="9" spans="1:22" ht="12.75">
      <c r="A9" s="21"/>
      <c r="B9" s="16"/>
      <c r="C9" s="14"/>
      <c r="D9" s="14"/>
      <c r="E9" s="22"/>
      <c r="F9" s="22"/>
      <c r="G9" s="22"/>
      <c r="H9" s="14"/>
      <c r="I9" s="14"/>
      <c r="J9" s="15"/>
      <c r="K9" s="21"/>
      <c r="L9" s="16"/>
      <c r="M9" s="14"/>
      <c r="N9" s="14"/>
      <c r="O9" s="22"/>
      <c r="P9" s="22"/>
      <c r="Q9" s="22"/>
      <c r="R9" s="14"/>
      <c r="S9" s="14"/>
      <c r="T9" s="15"/>
      <c r="U9" s="6"/>
      <c r="V9" s="6"/>
    </row>
    <row r="10" spans="1:22" ht="12.75">
      <c r="A10" s="12" t="s">
        <v>159</v>
      </c>
      <c r="B10" s="18" t="s">
        <v>151</v>
      </c>
      <c r="C10" s="19" t="s">
        <v>475</v>
      </c>
      <c r="D10" s="19" t="s">
        <v>476</v>
      </c>
      <c r="E10" s="20" t="s">
        <v>477</v>
      </c>
      <c r="F10" s="13"/>
      <c r="G10" s="13"/>
      <c r="H10" s="14"/>
      <c r="I10" s="14"/>
      <c r="J10" s="15"/>
      <c r="K10" s="12" t="s">
        <v>159</v>
      </c>
      <c r="L10" s="18" t="s">
        <v>151</v>
      </c>
      <c r="M10" s="19" t="s">
        <v>475</v>
      </c>
      <c r="N10" s="19" t="s">
        <v>476</v>
      </c>
      <c r="O10" s="20" t="s">
        <v>477</v>
      </c>
      <c r="P10" s="13"/>
      <c r="Q10" s="13"/>
      <c r="R10" s="14"/>
      <c r="S10" s="14"/>
      <c r="T10" s="15"/>
      <c r="U10" s="6"/>
      <c r="V10" s="6"/>
    </row>
    <row r="11" spans="1:22" ht="12.75">
      <c r="A11" s="12" t="s">
        <v>149</v>
      </c>
      <c r="B11" s="18" t="s">
        <v>150</v>
      </c>
      <c r="C11" s="19" t="s">
        <v>162</v>
      </c>
      <c r="D11" s="19" t="s">
        <v>163</v>
      </c>
      <c r="E11" s="20" t="s">
        <v>174</v>
      </c>
      <c r="F11" s="13"/>
      <c r="G11" s="13"/>
      <c r="H11" s="13"/>
      <c r="I11" s="13"/>
      <c r="J11" s="17"/>
      <c r="K11" s="12" t="s">
        <v>149</v>
      </c>
      <c r="L11" s="18" t="s">
        <v>150</v>
      </c>
      <c r="M11" s="19" t="s">
        <v>162</v>
      </c>
      <c r="N11" s="19" t="s">
        <v>163</v>
      </c>
      <c r="O11" s="20" t="s">
        <v>174</v>
      </c>
      <c r="P11" s="13"/>
      <c r="Q11" s="13"/>
      <c r="R11" s="13"/>
      <c r="S11" s="13"/>
      <c r="T11" s="17"/>
      <c r="U11" s="6"/>
      <c r="V11" s="6"/>
    </row>
    <row r="12" spans="1:22" ht="12.75">
      <c r="A12" s="12" t="s">
        <v>414</v>
      </c>
      <c r="B12" s="18" t="s">
        <v>151</v>
      </c>
      <c r="C12" s="19" t="s">
        <v>69</v>
      </c>
      <c r="D12" s="19" t="s">
        <v>148</v>
      </c>
      <c r="E12" s="20" t="s">
        <v>477</v>
      </c>
      <c r="F12" s="13"/>
      <c r="G12" s="13"/>
      <c r="H12" s="13"/>
      <c r="I12" s="13"/>
      <c r="J12" s="17"/>
      <c r="K12" s="12" t="s">
        <v>414</v>
      </c>
      <c r="L12" s="18" t="s">
        <v>151</v>
      </c>
      <c r="M12" s="19" t="s">
        <v>69</v>
      </c>
      <c r="N12" s="19" t="s">
        <v>148</v>
      </c>
      <c r="O12" s="20" t="s">
        <v>477</v>
      </c>
      <c r="P12" s="13"/>
      <c r="Q12" s="13"/>
      <c r="R12" s="13"/>
      <c r="S12" s="13"/>
      <c r="T12" s="17"/>
      <c r="U12" s="6"/>
      <c r="V12" s="6"/>
    </row>
    <row r="13" spans="1:22" ht="12.75">
      <c r="A13" s="21"/>
      <c r="B13" s="14"/>
      <c r="C13" s="14"/>
      <c r="D13" s="14"/>
      <c r="E13" s="14"/>
      <c r="F13" s="13"/>
      <c r="G13" s="13"/>
      <c r="H13" s="14"/>
      <c r="I13" s="14"/>
      <c r="J13" s="15"/>
      <c r="K13" s="21"/>
      <c r="L13" s="14"/>
      <c r="M13" s="14"/>
      <c r="N13" s="14"/>
      <c r="O13" s="14"/>
      <c r="P13" s="13"/>
      <c r="Q13" s="13"/>
      <c r="R13" s="14"/>
      <c r="S13" s="14"/>
      <c r="T13" s="15"/>
      <c r="U13" s="6"/>
      <c r="V13" s="6"/>
    </row>
    <row r="14" spans="1:22" ht="12.75">
      <c r="A14" s="21"/>
      <c r="B14" s="14"/>
      <c r="C14" s="14"/>
      <c r="D14" s="14"/>
      <c r="E14" s="14"/>
      <c r="F14" s="13"/>
      <c r="G14" s="13"/>
      <c r="H14" s="14"/>
      <c r="I14" s="14"/>
      <c r="J14" s="15"/>
      <c r="K14" s="21"/>
      <c r="L14" s="14"/>
      <c r="M14" s="14"/>
      <c r="N14" s="14"/>
      <c r="O14" s="14"/>
      <c r="P14" s="13"/>
      <c r="Q14" s="13"/>
      <c r="R14" s="14"/>
      <c r="S14" s="14"/>
      <c r="T14" s="15"/>
      <c r="U14" s="6"/>
      <c r="V14" s="6"/>
    </row>
    <row r="15" spans="1:22" ht="12.75">
      <c r="A15" s="21"/>
      <c r="B15" s="14"/>
      <c r="C15" s="14"/>
      <c r="D15" s="14"/>
      <c r="E15" s="14"/>
      <c r="F15" s="13"/>
      <c r="G15" s="13"/>
      <c r="H15" s="14"/>
      <c r="I15" s="14"/>
      <c r="J15" s="15"/>
      <c r="K15" s="21"/>
      <c r="L15" s="14"/>
      <c r="M15" s="14"/>
      <c r="N15" s="14"/>
      <c r="O15" s="14"/>
      <c r="P15" s="13"/>
      <c r="Q15" s="13"/>
      <c r="R15" s="14"/>
      <c r="S15" s="14"/>
      <c r="T15" s="15"/>
      <c r="U15" s="6"/>
      <c r="V15" s="6"/>
    </row>
    <row r="16" spans="1:22" ht="12.75">
      <c r="A16" s="23" t="s">
        <v>479</v>
      </c>
      <c r="B16" s="16"/>
      <c r="C16" s="14"/>
      <c r="D16" s="14"/>
      <c r="E16" s="14"/>
      <c r="F16" s="14"/>
      <c r="G16" s="14"/>
      <c r="H16" s="14"/>
      <c r="I16" s="14"/>
      <c r="J16" s="15"/>
      <c r="K16" s="23" t="s">
        <v>479</v>
      </c>
      <c r="L16" s="16"/>
      <c r="M16" s="14"/>
      <c r="N16" s="14"/>
      <c r="O16" s="14"/>
      <c r="P16" s="14"/>
      <c r="Q16" s="14"/>
      <c r="R16" s="14"/>
      <c r="S16" s="14"/>
      <c r="T16" s="15"/>
      <c r="U16" s="6"/>
      <c r="V16" s="6"/>
    </row>
    <row r="17" spans="1:22" ht="12.75">
      <c r="A17" s="12" t="s">
        <v>478</v>
      </c>
      <c r="B17" s="16" t="s">
        <v>150</v>
      </c>
      <c r="C17" s="8" t="s">
        <v>14</v>
      </c>
      <c r="D17" s="8" t="s">
        <v>13</v>
      </c>
      <c r="E17" s="13">
        <v>103</v>
      </c>
      <c r="F17" s="14"/>
      <c r="G17" s="16" t="s">
        <v>150</v>
      </c>
      <c r="H17" s="14" t="s">
        <v>480</v>
      </c>
      <c r="I17" s="14" t="s">
        <v>40</v>
      </c>
      <c r="J17" s="15"/>
      <c r="K17" s="12" t="s">
        <v>478</v>
      </c>
      <c r="L17" s="16" t="s">
        <v>150</v>
      </c>
      <c r="M17" s="8" t="s">
        <v>17</v>
      </c>
      <c r="N17" s="8" t="s">
        <v>565</v>
      </c>
      <c r="O17" s="13">
        <v>100</v>
      </c>
      <c r="P17" s="14"/>
      <c r="Q17" s="16" t="s">
        <v>151</v>
      </c>
      <c r="R17" s="14" t="s">
        <v>102</v>
      </c>
      <c r="S17" s="14" t="s">
        <v>482</v>
      </c>
      <c r="T17" s="15"/>
      <c r="U17" s="6"/>
      <c r="V17" s="6"/>
    </row>
    <row r="18" spans="1:22" ht="12.75">
      <c r="A18" s="12"/>
      <c r="B18" s="16" t="s">
        <v>150</v>
      </c>
      <c r="C18" s="14" t="s">
        <v>41</v>
      </c>
      <c r="D18" s="14" t="s">
        <v>40</v>
      </c>
      <c r="E18" s="24">
        <v>17</v>
      </c>
      <c r="F18" s="14"/>
      <c r="G18" s="16" t="s">
        <v>151</v>
      </c>
      <c r="H18" s="14" t="s">
        <v>102</v>
      </c>
      <c r="I18" s="14" t="s">
        <v>482</v>
      </c>
      <c r="J18" s="15"/>
      <c r="K18" s="12"/>
      <c r="L18" s="16" t="s">
        <v>150</v>
      </c>
      <c r="M18" s="14" t="s">
        <v>41</v>
      </c>
      <c r="N18" s="14" t="s">
        <v>40</v>
      </c>
      <c r="O18" s="24">
        <v>17</v>
      </c>
      <c r="P18" s="14"/>
      <c r="Q18" s="16" t="s">
        <v>150</v>
      </c>
      <c r="R18" s="14" t="s">
        <v>44</v>
      </c>
      <c r="S18" s="14" t="s">
        <v>48</v>
      </c>
      <c r="T18" s="15"/>
      <c r="U18" s="6"/>
      <c r="V18" s="6"/>
    </row>
    <row r="19" spans="1:22" ht="12.75">
      <c r="A19" s="21"/>
      <c r="B19" s="14"/>
      <c r="C19" s="14"/>
      <c r="D19" s="14"/>
      <c r="E19" s="14" t="s">
        <v>474</v>
      </c>
      <c r="F19" s="14"/>
      <c r="G19" s="14"/>
      <c r="H19" s="14"/>
      <c r="I19" s="14"/>
      <c r="J19" s="15"/>
      <c r="K19" s="21"/>
      <c r="L19" s="14"/>
      <c r="M19" s="14"/>
      <c r="N19" s="14"/>
      <c r="O19" s="14" t="s">
        <v>474</v>
      </c>
      <c r="P19" s="14"/>
      <c r="Q19" s="16" t="s">
        <v>566</v>
      </c>
      <c r="R19" s="14" t="s">
        <v>91</v>
      </c>
      <c r="S19" s="14" t="s">
        <v>109</v>
      </c>
      <c r="T19" s="15"/>
      <c r="U19" s="6"/>
      <c r="V19" s="6"/>
    </row>
    <row r="20" spans="1:22" ht="12.75">
      <c r="A20" s="12" t="s">
        <v>425</v>
      </c>
      <c r="B20" s="16" t="s">
        <v>150</v>
      </c>
      <c r="C20" s="8" t="s">
        <v>7</v>
      </c>
      <c r="D20" s="8" t="s">
        <v>483</v>
      </c>
      <c r="E20" s="13">
        <v>23</v>
      </c>
      <c r="F20" s="14"/>
      <c r="G20" s="16" t="s">
        <v>150</v>
      </c>
      <c r="H20" s="8" t="s">
        <v>69</v>
      </c>
      <c r="I20" s="8" t="s">
        <v>487</v>
      </c>
      <c r="J20" s="17" t="s">
        <v>489</v>
      </c>
      <c r="K20" s="21"/>
      <c r="L20" s="14"/>
      <c r="M20" s="14"/>
      <c r="N20" s="14"/>
      <c r="O20" s="14"/>
      <c r="P20" s="14"/>
      <c r="Q20" s="14"/>
      <c r="R20" s="14"/>
      <c r="S20" s="14"/>
      <c r="T20" s="15"/>
      <c r="U20" s="6"/>
      <c r="V20" s="6"/>
    </row>
    <row r="21" spans="1:22" ht="12.75">
      <c r="A21" s="12"/>
      <c r="B21" s="16" t="s">
        <v>150</v>
      </c>
      <c r="C21" s="8" t="s">
        <v>484</v>
      </c>
      <c r="D21" s="8" t="s">
        <v>485</v>
      </c>
      <c r="E21" s="13">
        <v>36</v>
      </c>
      <c r="F21" s="14"/>
      <c r="G21" s="16" t="s">
        <v>150</v>
      </c>
      <c r="H21" s="8" t="s">
        <v>91</v>
      </c>
      <c r="I21" s="8" t="s">
        <v>488</v>
      </c>
      <c r="J21" s="17">
        <v>108</v>
      </c>
      <c r="K21" s="12" t="s">
        <v>425</v>
      </c>
      <c r="L21" s="16" t="s">
        <v>150</v>
      </c>
      <c r="M21" s="8" t="s">
        <v>7</v>
      </c>
      <c r="N21" s="8" t="s">
        <v>483</v>
      </c>
      <c r="O21" s="13">
        <v>23</v>
      </c>
      <c r="P21" s="14"/>
      <c r="Q21" s="16" t="s">
        <v>150</v>
      </c>
      <c r="R21" s="8" t="s">
        <v>69</v>
      </c>
      <c r="S21" s="8" t="s">
        <v>487</v>
      </c>
      <c r="T21" s="17" t="s">
        <v>489</v>
      </c>
      <c r="U21" s="6"/>
      <c r="V21" s="6"/>
    </row>
    <row r="22" spans="1:22" ht="12.75">
      <c r="A22" s="12"/>
      <c r="B22" s="16" t="s">
        <v>150</v>
      </c>
      <c r="C22" s="8" t="s">
        <v>17</v>
      </c>
      <c r="D22" s="8" t="s">
        <v>486</v>
      </c>
      <c r="E22" s="13">
        <v>100</v>
      </c>
      <c r="F22" s="13"/>
      <c r="G22" s="13"/>
      <c r="H22" s="13"/>
      <c r="I22" s="13"/>
      <c r="J22" s="17"/>
      <c r="K22" s="12"/>
      <c r="L22" s="16" t="s">
        <v>150</v>
      </c>
      <c r="M22" s="8" t="s">
        <v>484</v>
      </c>
      <c r="N22" s="8" t="s">
        <v>485</v>
      </c>
      <c r="O22" s="13">
        <v>36</v>
      </c>
      <c r="P22" s="13"/>
      <c r="Q22" s="16" t="s">
        <v>150</v>
      </c>
      <c r="R22" s="8" t="s">
        <v>91</v>
      </c>
      <c r="S22" s="8" t="s">
        <v>488</v>
      </c>
      <c r="T22" s="17">
        <v>108</v>
      </c>
      <c r="U22" s="6"/>
      <c r="V22" s="6"/>
    </row>
    <row r="23" spans="1:22" ht="12.75">
      <c r="A23" s="12"/>
      <c r="B23" s="14"/>
      <c r="C23" s="14"/>
      <c r="D23" s="14"/>
      <c r="E23" s="14"/>
      <c r="F23" s="13"/>
      <c r="G23" s="13"/>
      <c r="H23" s="13"/>
      <c r="I23" s="13"/>
      <c r="J23" s="17"/>
      <c r="K23" s="12"/>
      <c r="L23" s="14" t="s">
        <v>567</v>
      </c>
      <c r="M23" s="14" t="s">
        <v>66</v>
      </c>
      <c r="N23" s="14" t="s">
        <v>487</v>
      </c>
      <c r="O23" s="14" t="s">
        <v>568</v>
      </c>
      <c r="P23" s="13"/>
      <c r="Q23" s="16" t="s">
        <v>150</v>
      </c>
      <c r="R23" s="14" t="s">
        <v>480</v>
      </c>
      <c r="S23" s="14" t="s">
        <v>40</v>
      </c>
      <c r="T23" s="17"/>
      <c r="U23" s="6"/>
      <c r="V23" s="6"/>
    </row>
    <row r="24" spans="1:22" ht="12.75">
      <c r="A24" s="12" t="s">
        <v>481</v>
      </c>
      <c r="B24" s="16" t="s">
        <v>151</v>
      </c>
      <c r="C24" s="14" t="s">
        <v>69</v>
      </c>
      <c r="D24" s="14" t="s">
        <v>148</v>
      </c>
      <c r="E24" s="13" t="s">
        <v>477</v>
      </c>
      <c r="F24" s="13"/>
      <c r="G24" s="13"/>
      <c r="H24" s="13"/>
      <c r="I24" s="13"/>
      <c r="J24" s="17"/>
      <c r="K24" s="21"/>
      <c r="L24" s="14"/>
      <c r="M24" s="14"/>
      <c r="N24" s="14"/>
      <c r="O24" s="14"/>
      <c r="P24" s="13"/>
      <c r="Q24" s="13"/>
      <c r="R24" s="13"/>
      <c r="S24" s="13"/>
      <c r="T24" s="17"/>
      <c r="U24" s="6"/>
      <c r="V24" s="6"/>
    </row>
    <row r="25" spans="1:22" ht="12.75">
      <c r="A25" s="12"/>
      <c r="B25" s="16"/>
      <c r="C25" s="14"/>
      <c r="D25" s="14"/>
      <c r="E25" s="14"/>
      <c r="F25" s="14"/>
      <c r="G25" s="14"/>
      <c r="H25" s="14"/>
      <c r="I25" s="14"/>
      <c r="J25" s="15"/>
      <c r="K25" s="12" t="s">
        <v>481</v>
      </c>
      <c r="L25" s="16" t="s">
        <v>151</v>
      </c>
      <c r="M25" s="14" t="s">
        <v>69</v>
      </c>
      <c r="N25" s="14" t="s">
        <v>148</v>
      </c>
      <c r="O25" s="13" t="s">
        <v>477</v>
      </c>
      <c r="P25" s="14"/>
      <c r="Q25" s="14"/>
      <c r="R25" s="14"/>
      <c r="S25" s="14"/>
      <c r="T25" s="15"/>
      <c r="U25" s="6"/>
      <c r="V25" s="6"/>
    </row>
    <row r="26" spans="1:22" ht="12.75">
      <c r="A26" s="12" t="s">
        <v>170</v>
      </c>
      <c r="B26" s="16" t="s">
        <v>151</v>
      </c>
      <c r="C26" s="14" t="s">
        <v>69</v>
      </c>
      <c r="D26" s="14" t="s">
        <v>148</v>
      </c>
      <c r="E26" s="14" t="s">
        <v>152</v>
      </c>
      <c r="F26" s="14"/>
      <c r="G26" s="16" t="s">
        <v>151</v>
      </c>
      <c r="H26" s="14" t="s">
        <v>21</v>
      </c>
      <c r="I26" s="8" t="s">
        <v>25</v>
      </c>
      <c r="J26" s="25" t="s">
        <v>160</v>
      </c>
      <c r="K26" s="21"/>
      <c r="L26" s="14"/>
      <c r="M26" s="14"/>
      <c r="N26" s="14"/>
      <c r="O26" s="14"/>
      <c r="P26" s="14"/>
      <c r="Q26" s="14"/>
      <c r="R26" s="14"/>
      <c r="S26" s="14"/>
      <c r="T26" s="15"/>
      <c r="U26" s="6"/>
      <c r="V26" s="6"/>
    </row>
    <row r="27" spans="1:22" ht="12.75">
      <c r="A27" s="12"/>
      <c r="B27" s="16" t="s">
        <v>151</v>
      </c>
      <c r="C27" s="14" t="s">
        <v>475</v>
      </c>
      <c r="D27" s="14" t="s">
        <v>476</v>
      </c>
      <c r="E27" s="13" t="s">
        <v>477</v>
      </c>
      <c r="F27" s="13"/>
      <c r="G27" s="16" t="s">
        <v>150</v>
      </c>
      <c r="H27" s="14" t="s">
        <v>41</v>
      </c>
      <c r="I27" s="14" t="s">
        <v>40</v>
      </c>
      <c r="J27" s="25">
        <v>17</v>
      </c>
      <c r="K27" s="12" t="s">
        <v>170</v>
      </c>
      <c r="L27" s="16" t="s">
        <v>151</v>
      </c>
      <c r="M27" s="14" t="s">
        <v>69</v>
      </c>
      <c r="N27" s="14" t="s">
        <v>148</v>
      </c>
      <c r="O27" s="14" t="s">
        <v>152</v>
      </c>
      <c r="P27" s="14"/>
      <c r="Q27" s="16" t="s">
        <v>151</v>
      </c>
      <c r="R27" s="14" t="s">
        <v>21</v>
      </c>
      <c r="S27" s="8" t="s">
        <v>25</v>
      </c>
      <c r="T27" s="25" t="s">
        <v>160</v>
      </c>
      <c r="U27" s="6"/>
      <c r="V27" s="6"/>
    </row>
    <row r="28" spans="1:22" ht="12.75">
      <c r="A28" s="12"/>
      <c r="B28" s="16" t="s">
        <v>150</v>
      </c>
      <c r="C28" s="14" t="s">
        <v>162</v>
      </c>
      <c r="D28" s="14" t="s">
        <v>163</v>
      </c>
      <c r="E28" s="13" t="s">
        <v>174</v>
      </c>
      <c r="F28" s="13"/>
      <c r="G28" s="13"/>
      <c r="H28" s="13"/>
      <c r="I28" s="13"/>
      <c r="J28" s="17"/>
      <c r="K28" s="12"/>
      <c r="L28" s="16" t="s">
        <v>151</v>
      </c>
      <c r="M28" s="14" t="s">
        <v>475</v>
      </c>
      <c r="N28" s="14" t="s">
        <v>476</v>
      </c>
      <c r="O28" s="13" t="s">
        <v>477</v>
      </c>
      <c r="P28" s="13"/>
      <c r="Q28" s="16" t="s">
        <v>150</v>
      </c>
      <c r="R28" s="14" t="s">
        <v>41</v>
      </c>
      <c r="S28" s="14" t="s">
        <v>40</v>
      </c>
      <c r="T28" s="25">
        <v>17</v>
      </c>
      <c r="U28" s="6"/>
      <c r="V28" s="6"/>
    </row>
    <row r="29" spans="1:22" ht="12.75">
      <c r="A29" s="21"/>
      <c r="B29" s="14"/>
      <c r="C29" s="14"/>
      <c r="D29" s="14"/>
      <c r="E29" s="14"/>
      <c r="F29" s="14"/>
      <c r="G29" s="14"/>
      <c r="H29" s="14"/>
      <c r="I29" s="14"/>
      <c r="J29" s="15"/>
      <c r="K29" s="12"/>
      <c r="L29" s="16" t="s">
        <v>150</v>
      </c>
      <c r="M29" s="14" t="s">
        <v>162</v>
      </c>
      <c r="N29" s="14" t="s">
        <v>163</v>
      </c>
      <c r="O29" s="13" t="s">
        <v>174</v>
      </c>
      <c r="P29" s="13"/>
      <c r="Q29" s="13"/>
      <c r="R29" s="13"/>
      <c r="S29" s="13"/>
      <c r="T29" s="17"/>
      <c r="U29" s="6"/>
      <c r="V29" s="6"/>
    </row>
    <row r="30" spans="1:22" ht="12.75">
      <c r="A30" s="12" t="s">
        <v>490</v>
      </c>
      <c r="B30" s="16" t="s">
        <v>150</v>
      </c>
      <c r="C30" s="14" t="s">
        <v>162</v>
      </c>
      <c r="D30" s="14" t="s">
        <v>163</v>
      </c>
      <c r="E30" s="13" t="s">
        <v>174</v>
      </c>
      <c r="F30" s="13"/>
      <c r="G30" s="13"/>
      <c r="H30" s="13"/>
      <c r="I30" s="13"/>
      <c r="J30" s="17"/>
      <c r="K30" s="12"/>
      <c r="L30" s="16"/>
      <c r="M30" s="14"/>
      <c r="N30" s="14"/>
      <c r="O30" s="13"/>
      <c r="P30" s="13"/>
      <c r="Q30" s="13"/>
      <c r="R30" s="13"/>
      <c r="S30" s="13"/>
      <c r="T30" s="17"/>
      <c r="U30" s="6"/>
      <c r="V30" s="6"/>
    </row>
    <row r="31" spans="1:22" ht="12.75">
      <c r="A31" s="12" t="s">
        <v>479</v>
      </c>
      <c r="B31" s="16" t="s">
        <v>151</v>
      </c>
      <c r="C31" s="14" t="s">
        <v>93</v>
      </c>
      <c r="D31" s="14" t="s">
        <v>153</v>
      </c>
      <c r="E31" s="13">
        <v>54</v>
      </c>
      <c r="F31" s="14"/>
      <c r="G31" s="16" t="s">
        <v>151</v>
      </c>
      <c r="H31" s="14" t="s">
        <v>69</v>
      </c>
      <c r="I31" s="14" t="s">
        <v>148</v>
      </c>
      <c r="J31" s="17" t="s">
        <v>477</v>
      </c>
      <c r="K31" s="12"/>
      <c r="L31" s="16"/>
      <c r="M31" s="14"/>
      <c r="N31" s="14"/>
      <c r="O31" s="13"/>
      <c r="P31" s="14"/>
      <c r="Q31" s="16"/>
      <c r="R31" s="14"/>
      <c r="S31" s="14"/>
      <c r="T31" s="17"/>
      <c r="U31" s="6"/>
      <c r="V31" s="6"/>
    </row>
    <row r="32" spans="1:22" ht="12.75">
      <c r="A32" s="21"/>
      <c r="B32" s="14"/>
      <c r="C32" s="14"/>
      <c r="D32" s="14"/>
      <c r="E32" s="14"/>
      <c r="F32" s="14"/>
      <c r="G32" s="14"/>
      <c r="H32" s="14"/>
      <c r="I32" s="14"/>
      <c r="J32" s="15"/>
      <c r="K32" s="21"/>
      <c r="L32" s="14"/>
      <c r="M32" s="14"/>
      <c r="N32" s="14"/>
      <c r="O32" s="14"/>
      <c r="P32" s="14"/>
      <c r="Q32" s="14"/>
      <c r="R32" s="14"/>
      <c r="S32" s="14"/>
      <c r="T32" s="15"/>
      <c r="U32" s="6"/>
      <c r="V32" s="6"/>
    </row>
    <row r="33" spans="1:22" ht="12.75">
      <c r="A33" s="21"/>
      <c r="B33" s="14"/>
      <c r="C33" s="14"/>
      <c r="D33" s="14"/>
      <c r="E33" s="14"/>
      <c r="F33" s="14"/>
      <c r="G33" s="14"/>
      <c r="H33" s="14"/>
      <c r="I33" s="14"/>
      <c r="J33" s="15"/>
      <c r="K33" s="21"/>
      <c r="L33" s="14"/>
      <c r="M33" s="14"/>
      <c r="N33" s="14"/>
      <c r="O33" s="14"/>
      <c r="P33" s="14"/>
      <c r="Q33" s="14"/>
      <c r="R33" s="14"/>
      <c r="S33" s="14"/>
      <c r="T33" s="15"/>
      <c r="U33" s="6"/>
      <c r="V33" s="6"/>
    </row>
    <row r="34" spans="1:22" ht="12.75">
      <c r="A34" s="12"/>
      <c r="B34" s="16"/>
      <c r="C34" s="14"/>
      <c r="D34" s="14"/>
      <c r="E34" s="13"/>
      <c r="F34" s="13"/>
      <c r="G34" s="13"/>
      <c r="H34" s="13"/>
      <c r="I34" s="13"/>
      <c r="J34" s="17"/>
      <c r="K34" s="12"/>
      <c r="L34" s="16"/>
      <c r="M34" s="14"/>
      <c r="N34" s="14"/>
      <c r="O34" s="13"/>
      <c r="P34" s="13"/>
      <c r="Q34" s="13"/>
      <c r="R34" s="13"/>
      <c r="S34" s="13"/>
      <c r="T34" s="17"/>
      <c r="U34" s="6"/>
      <c r="V34" s="6"/>
    </row>
    <row r="35" spans="1:22" ht="12.75">
      <c r="A35" s="21" t="s">
        <v>426</v>
      </c>
      <c r="B35" s="14"/>
      <c r="C35" s="14"/>
      <c r="D35" s="14"/>
      <c r="E35" s="14"/>
      <c r="F35" s="14"/>
      <c r="G35" s="14"/>
      <c r="H35" s="14"/>
      <c r="I35" s="14"/>
      <c r="J35" s="15"/>
      <c r="K35" s="21" t="s">
        <v>426</v>
      </c>
      <c r="L35" s="14"/>
      <c r="M35" s="14"/>
      <c r="N35" s="14"/>
      <c r="O35" s="14"/>
      <c r="P35" s="14"/>
      <c r="Q35" s="14"/>
      <c r="R35" s="14"/>
      <c r="S35" s="14"/>
      <c r="T35" s="15"/>
      <c r="U35" s="6"/>
      <c r="V35" s="6"/>
    </row>
    <row r="36" spans="1:22" ht="12.75">
      <c r="A36" s="21" t="s">
        <v>427</v>
      </c>
      <c r="B36" s="14"/>
      <c r="C36" s="14"/>
      <c r="D36" s="14"/>
      <c r="E36" s="14"/>
      <c r="F36" s="14"/>
      <c r="G36" s="14"/>
      <c r="H36" s="14"/>
      <c r="I36" s="14"/>
      <c r="J36" s="15"/>
      <c r="K36" s="21" t="s">
        <v>427</v>
      </c>
      <c r="L36" s="14"/>
      <c r="M36" s="14"/>
      <c r="N36" s="14"/>
      <c r="O36" s="14"/>
      <c r="P36" s="14"/>
      <c r="Q36" s="14"/>
      <c r="R36" s="14"/>
      <c r="S36" s="14"/>
      <c r="T36" s="15"/>
      <c r="U36" s="6"/>
      <c r="V36" s="6"/>
    </row>
    <row r="37" spans="1:22" ht="12.75">
      <c r="A37" s="21" t="s">
        <v>570</v>
      </c>
      <c r="B37" s="14"/>
      <c r="C37" s="14"/>
      <c r="D37" s="14"/>
      <c r="E37" s="14"/>
      <c r="F37" s="14"/>
      <c r="G37" s="14"/>
      <c r="H37" s="14"/>
      <c r="I37" s="14"/>
      <c r="J37" s="15"/>
      <c r="K37" s="21" t="s">
        <v>175</v>
      </c>
      <c r="L37" s="14"/>
      <c r="M37" s="14"/>
      <c r="N37" s="14"/>
      <c r="O37" s="14"/>
      <c r="P37" s="14"/>
      <c r="Q37" s="14"/>
      <c r="R37" s="14"/>
      <c r="S37" s="14"/>
      <c r="T37" s="15"/>
      <c r="U37" s="6"/>
      <c r="V37" s="6"/>
    </row>
    <row r="38" spans="1:22" ht="12.75">
      <c r="A38" s="21" t="s">
        <v>176</v>
      </c>
      <c r="B38" s="14"/>
      <c r="C38" s="14"/>
      <c r="D38" s="14"/>
      <c r="E38" s="14"/>
      <c r="F38" s="14"/>
      <c r="G38" s="14"/>
      <c r="H38" s="14"/>
      <c r="I38" s="14"/>
      <c r="J38" s="15"/>
      <c r="K38" s="21" t="s">
        <v>176</v>
      </c>
      <c r="L38" s="14"/>
      <c r="M38" s="14"/>
      <c r="N38" s="14"/>
      <c r="O38" s="14"/>
      <c r="P38" s="14"/>
      <c r="Q38" s="14"/>
      <c r="R38" s="14"/>
      <c r="S38" s="14"/>
      <c r="T38" s="15"/>
      <c r="U38" s="6"/>
      <c r="V38" s="6"/>
    </row>
    <row r="39" spans="1:22" ht="12.75">
      <c r="A39" s="21" t="s">
        <v>550</v>
      </c>
      <c r="B39" s="14"/>
      <c r="C39" s="14"/>
      <c r="D39" s="14"/>
      <c r="E39" s="14"/>
      <c r="F39" s="14"/>
      <c r="G39" s="14"/>
      <c r="H39" s="14"/>
      <c r="I39" s="14"/>
      <c r="J39" s="15"/>
      <c r="K39" s="21" t="s">
        <v>550</v>
      </c>
      <c r="L39" s="14"/>
      <c r="M39" s="14"/>
      <c r="N39" s="14"/>
      <c r="O39" s="14"/>
      <c r="P39" s="14"/>
      <c r="Q39" s="14"/>
      <c r="R39" s="14"/>
      <c r="S39" s="14"/>
      <c r="T39" s="15"/>
      <c r="U39" s="6"/>
      <c r="V39" s="6"/>
    </row>
    <row r="40" spans="1:22" ht="12.75">
      <c r="A40" s="21" t="s">
        <v>551</v>
      </c>
      <c r="B40" s="14"/>
      <c r="C40" s="14"/>
      <c r="D40" s="14"/>
      <c r="E40" s="14"/>
      <c r="F40" s="14"/>
      <c r="G40" s="14"/>
      <c r="H40" s="14"/>
      <c r="I40" s="14"/>
      <c r="J40" s="15"/>
      <c r="K40" s="21" t="s">
        <v>551</v>
      </c>
      <c r="L40" s="14"/>
      <c r="M40" s="14"/>
      <c r="N40" s="14"/>
      <c r="O40" s="14"/>
      <c r="P40" s="14"/>
      <c r="Q40" s="14"/>
      <c r="R40" s="14"/>
      <c r="S40" s="14"/>
      <c r="T40" s="15"/>
      <c r="U40" s="6"/>
      <c r="V40" s="6"/>
    </row>
    <row r="41" spans="1:22" ht="12.75">
      <c r="A41" s="26" t="s">
        <v>161</v>
      </c>
      <c r="B41" s="14"/>
      <c r="C41" s="14"/>
      <c r="D41" s="14"/>
      <c r="E41" s="14"/>
      <c r="F41" s="14"/>
      <c r="G41" s="14"/>
      <c r="H41" s="14"/>
      <c r="I41" s="14"/>
      <c r="J41" s="15"/>
      <c r="K41" s="26" t="s">
        <v>161</v>
      </c>
      <c r="L41" s="14"/>
      <c r="M41" s="14"/>
      <c r="N41" s="14"/>
      <c r="O41" s="14"/>
      <c r="P41" s="14"/>
      <c r="Q41" s="14"/>
      <c r="R41" s="14"/>
      <c r="S41" s="14"/>
      <c r="T41" s="15"/>
      <c r="U41" s="6"/>
      <c r="V41" s="6"/>
    </row>
    <row r="42" spans="1:22" ht="12.75">
      <c r="A42" s="21" t="s">
        <v>552</v>
      </c>
      <c r="B42" s="14"/>
      <c r="C42" s="14"/>
      <c r="D42" s="14"/>
      <c r="E42" s="14"/>
      <c r="F42" s="14"/>
      <c r="G42" s="14"/>
      <c r="H42" s="14"/>
      <c r="I42" s="14"/>
      <c r="J42" s="15"/>
      <c r="K42" s="21" t="s">
        <v>552</v>
      </c>
      <c r="L42" s="14"/>
      <c r="M42" s="14"/>
      <c r="N42" s="14"/>
      <c r="O42" s="14"/>
      <c r="P42" s="14"/>
      <c r="Q42" s="14"/>
      <c r="R42" s="14"/>
      <c r="S42" s="14"/>
      <c r="T42" s="15"/>
      <c r="U42" s="6"/>
      <c r="V42" s="6"/>
    </row>
    <row r="43" spans="1:22" ht="12.75">
      <c r="A43" s="21"/>
      <c r="B43" s="14"/>
      <c r="C43" s="14"/>
      <c r="D43" s="14"/>
      <c r="E43" s="14"/>
      <c r="F43" s="14"/>
      <c r="G43" s="14"/>
      <c r="H43" s="14"/>
      <c r="I43" s="14"/>
      <c r="J43" s="15"/>
      <c r="K43" s="21"/>
      <c r="L43" s="14"/>
      <c r="M43" s="14"/>
      <c r="N43" s="14"/>
      <c r="O43" s="14"/>
      <c r="P43" s="14"/>
      <c r="Q43" s="14"/>
      <c r="R43" s="14"/>
      <c r="S43" s="14"/>
      <c r="T43" s="15"/>
      <c r="U43" s="6"/>
      <c r="V43" s="6"/>
    </row>
    <row r="44" spans="1:22" ht="12.75">
      <c r="A44" s="21"/>
      <c r="B44" s="14"/>
      <c r="C44" s="14"/>
      <c r="D44" s="14"/>
      <c r="E44" s="14"/>
      <c r="F44" s="14"/>
      <c r="G44" s="14"/>
      <c r="H44" s="14"/>
      <c r="I44" s="14"/>
      <c r="J44" s="15"/>
      <c r="K44" s="21"/>
      <c r="L44" s="14"/>
      <c r="M44" s="14"/>
      <c r="N44" s="14"/>
      <c r="O44" s="14"/>
      <c r="P44" s="14"/>
      <c r="Q44" s="14"/>
      <c r="R44" s="14"/>
      <c r="S44" s="14"/>
      <c r="T44" s="15"/>
      <c r="U44" s="6"/>
      <c r="V44" s="6"/>
    </row>
    <row r="45" spans="1:22" ht="12.75">
      <c r="A45" s="209" t="s">
        <v>553</v>
      </c>
      <c r="B45" s="210"/>
      <c r="C45" s="210"/>
      <c r="D45" s="210"/>
      <c r="E45" s="210"/>
      <c r="F45" s="210"/>
      <c r="G45" s="210"/>
      <c r="H45" s="210"/>
      <c r="I45" s="210"/>
      <c r="J45" s="211"/>
      <c r="K45" s="209" t="s">
        <v>562</v>
      </c>
      <c r="L45" s="210"/>
      <c r="M45" s="210"/>
      <c r="N45" s="210"/>
      <c r="O45" s="210"/>
      <c r="P45" s="210"/>
      <c r="Q45" s="210"/>
      <c r="R45" s="210"/>
      <c r="S45" s="210"/>
      <c r="T45" s="211"/>
      <c r="U45" s="7"/>
      <c r="V45" s="7"/>
    </row>
    <row r="46" spans="1:22" ht="12.75">
      <c r="A46" s="21"/>
      <c r="B46" s="14"/>
      <c r="C46" s="14"/>
      <c r="D46" s="14"/>
      <c r="E46" s="14"/>
      <c r="F46" s="14"/>
      <c r="G46" s="14"/>
      <c r="H46" s="14"/>
      <c r="I46" s="14"/>
      <c r="J46" s="15"/>
      <c r="K46" s="21"/>
      <c r="L46" s="14"/>
      <c r="M46" s="14"/>
      <c r="N46" s="14"/>
      <c r="O46" s="14"/>
      <c r="P46" s="14"/>
      <c r="Q46" s="14"/>
      <c r="R46" s="14"/>
      <c r="S46" s="14"/>
      <c r="T46" s="15"/>
      <c r="U46" s="6"/>
      <c r="V46" s="6"/>
    </row>
    <row r="47" spans="1:22" ht="12.75">
      <c r="A47" s="212" t="s">
        <v>177</v>
      </c>
      <c r="B47" s="213"/>
      <c r="C47" s="213"/>
      <c r="D47" s="213"/>
      <c r="E47" s="213"/>
      <c r="F47" s="213"/>
      <c r="G47" s="213"/>
      <c r="H47" s="213"/>
      <c r="I47" s="213"/>
      <c r="J47" s="214"/>
      <c r="K47" s="212" t="s">
        <v>563</v>
      </c>
      <c r="L47" s="213"/>
      <c r="M47" s="213"/>
      <c r="N47" s="213"/>
      <c r="O47" s="213"/>
      <c r="P47" s="213"/>
      <c r="Q47" s="213"/>
      <c r="R47" s="213"/>
      <c r="S47" s="213"/>
      <c r="T47" s="214"/>
      <c r="U47" s="6"/>
      <c r="V47" s="6"/>
    </row>
    <row r="48" spans="1:22" ht="12.75">
      <c r="A48" s="21"/>
      <c r="B48" s="14"/>
      <c r="C48" s="14"/>
      <c r="D48" s="14"/>
      <c r="E48" s="14"/>
      <c r="F48" s="14"/>
      <c r="G48" s="14"/>
      <c r="H48" s="14"/>
      <c r="I48" s="14"/>
      <c r="J48" s="15"/>
      <c r="K48" s="21"/>
      <c r="L48" s="14"/>
      <c r="M48" s="14"/>
      <c r="N48" s="14"/>
      <c r="O48" s="14"/>
      <c r="P48" s="14"/>
      <c r="Q48" s="14"/>
      <c r="R48" s="14"/>
      <c r="S48" s="14"/>
      <c r="T48" s="15"/>
      <c r="U48" s="6"/>
      <c r="V48" s="6"/>
    </row>
    <row r="49" spans="1:22" ht="12.75">
      <c r="A49" s="21"/>
      <c r="B49" s="14"/>
      <c r="C49" s="14"/>
      <c r="D49" s="14"/>
      <c r="E49" s="14"/>
      <c r="F49" s="14"/>
      <c r="G49" s="14"/>
      <c r="H49" s="14"/>
      <c r="I49" s="14"/>
      <c r="J49" s="15"/>
      <c r="K49" s="21"/>
      <c r="L49" s="14"/>
      <c r="M49" s="14"/>
      <c r="N49" s="14"/>
      <c r="O49" s="14"/>
      <c r="P49" s="14"/>
      <c r="Q49" s="14"/>
      <c r="R49" s="14"/>
      <c r="S49" s="14"/>
      <c r="T49" s="15"/>
      <c r="U49" s="6"/>
      <c r="V49" s="6"/>
    </row>
    <row r="50" spans="1:22" ht="12.75">
      <c r="A50" s="200" t="s">
        <v>173</v>
      </c>
      <c r="B50" s="201"/>
      <c r="C50" s="201"/>
      <c r="D50" s="14"/>
      <c r="E50" s="14"/>
      <c r="F50" s="14"/>
      <c r="G50" s="14"/>
      <c r="H50" s="14" t="s">
        <v>556</v>
      </c>
      <c r="I50" s="14"/>
      <c r="J50" s="15"/>
      <c r="K50" s="200" t="s">
        <v>173</v>
      </c>
      <c r="L50" s="201"/>
      <c r="M50" s="201"/>
      <c r="N50" s="14"/>
      <c r="O50" s="14"/>
      <c r="P50" s="14"/>
      <c r="Q50" s="14"/>
      <c r="R50" s="14" t="s">
        <v>556</v>
      </c>
      <c r="S50" s="14"/>
      <c r="T50" s="15"/>
      <c r="U50" s="6"/>
      <c r="V50" s="6"/>
    </row>
    <row r="51" spans="1:22" ht="12.75">
      <c r="A51" s="212" t="s">
        <v>554</v>
      </c>
      <c r="B51" s="213"/>
      <c r="C51" s="213"/>
      <c r="D51" s="14"/>
      <c r="E51" s="14"/>
      <c r="F51" s="14"/>
      <c r="G51" s="213" t="s">
        <v>557</v>
      </c>
      <c r="H51" s="213"/>
      <c r="I51" s="213"/>
      <c r="J51" s="15"/>
      <c r="K51" s="212" t="s">
        <v>569</v>
      </c>
      <c r="L51" s="213"/>
      <c r="M51" s="213"/>
      <c r="N51" s="14"/>
      <c r="O51" s="14"/>
      <c r="P51" s="14"/>
      <c r="Q51" s="213" t="s">
        <v>557</v>
      </c>
      <c r="R51" s="213"/>
      <c r="S51" s="213"/>
      <c r="T51" s="15"/>
      <c r="U51" s="6"/>
      <c r="V51" s="6"/>
    </row>
    <row r="52" spans="1:22" ht="12.75">
      <c r="A52" s="21"/>
      <c r="B52" s="14"/>
      <c r="C52" s="14"/>
      <c r="D52" s="14"/>
      <c r="E52" s="14"/>
      <c r="F52" s="14"/>
      <c r="G52" s="14"/>
      <c r="H52" s="14"/>
      <c r="I52" s="14"/>
      <c r="J52" s="15"/>
      <c r="K52" s="21"/>
      <c r="L52" s="14"/>
      <c r="M52" s="14"/>
      <c r="N52" s="14"/>
      <c r="O52" s="14"/>
      <c r="P52" s="14"/>
      <c r="Q52" s="14"/>
      <c r="R52" s="14"/>
      <c r="S52" s="14"/>
      <c r="T52" s="15"/>
      <c r="U52" s="6"/>
      <c r="V52" s="6"/>
    </row>
    <row r="53" spans="1:22" ht="12.75">
      <c r="A53" s="21"/>
      <c r="B53" s="14"/>
      <c r="C53" s="14"/>
      <c r="D53" s="14"/>
      <c r="E53" s="14"/>
      <c r="F53" s="14"/>
      <c r="G53" s="14"/>
      <c r="H53" s="14"/>
      <c r="I53" s="14"/>
      <c r="J53" s="15"/>
      <c r="K53" s="21"/>
      <c r="L53" s="14"/>
      <c r="M53" s="14"/>
      <c r="N53" s="14"/>
      <c r="O53" s="14"/>
      <c r="P53" s="14"/>
      <c r="Q53" s="14"/>
      <c r="R53" s="14"/>
      <c r="S53" s="14"/>
      <c r="T53" s="15"/>
      <c r="U53" s="6"/>
      <c r="V53" s="6"/>
    </row>
    <row r="54" spans="1:22" ht="12.75">
      <c r="A54" s="200" t="s">
        <v>555</v>
      </c>
      <c r="B54" s="201"/>
      <c r="C54" s="201"/>
      <c r="D54" s="28"/>
      <c r="E54" s="28"/>
      <c r="F54" s="28"/>
      <c r="G54" s="201" t="s">
        <v>555</v>
      </c>
      <c r="H54" s="201"/>
      <c r="I54" s="201"/>
      <c r="J54" s="29"/>
      <c r="K54" s="200" t="s">
        <v>555</v>
      </c>
      <c r="L54" s="201"/>
      <c r="M54" s="201"/>
      <c r="N54" s="28"/>
      <c r="O54" s="28"/>
      <c r="P54" s="28"/>
      <c r="Q54" s="201" t="s">
        <v>555</v>
      </c>
      <c r="R54" s="201"/>
      <c r="S54" s="201"/>
      <c r="T54" s="29"/>
      <c r="U54" s="6"/>
      <c r="V54" s="6"/>
    </row>
    <row r="55" spans="1:22" ht="18">
      <c r="A55" s="31"/>
      <c r="B55" s="32"/>
      <c r="C55" s="32"/>
      <c r="D55" s="32"/>
      <c r="E55" s="32"/>
      <c r="F55" s="32"/>
      <c r="G55" s="32"/>
      <c r="H55" s="32"/>
      <c r="I55" s="32"/>
      <c r="J55" s="33"/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6"/>
      <c r="V55" s="6"/>
    </row>
    <row r="56" spans="1:20" ht="12.75">
      <c r="A56" s="34"/>
      <c r="B56" s="35"/>
      <c r="C56" s="35"/>
      <c r="D56" s="35"/>
      <c r="E56" s="35"/>
      <c r="F56" s="35"/>
      <c r="G56" s="35"/>
      <c r="H56" s="35"/>
      <c r="I56" s="35"/>
      <c r="J56" s="36"/>
      <c r="K56" s="34"/>
      <c r="L56" s="35"/>
      <c r="M56" s="35"/>
      <c r="N56" s="35"/>
      <c r="O56" s="35"/>
      <c r="P56" s="35"/>
      <c r="Q56" s="35"/>
      <c r="R56" s="35"/>
      <c r="S56" s="35"/>
      <c r="T56" s="36"/>
    </row>
    <row r="57" spans="1:20" ht="16.5">
      <c r="A57" s="37"/>
      <c r="B57" s="38"/>
      <c r="C57" s="38"/>
      <c r="D57" s="38"/>
      <c r="E57" s="38"/>
      <c r="F57" s="38"/>
      <c r="G57" s="38"/>
      <c r="H57" s="38"/>
      <c r="I57" s="38"/>
      <c r="J57" s="39"/>
      <c r="K57" s="37"/>
      <c r="L57" s="38"/>
      <c r="M57" s="38"/>
      <c r="N57" s="38"/>
      <c r="O57" s="38"/>
      <c r="P57" s="38"/>
      <c r="Q57" s="38"/>
      <c r="R57" s="38"/>
      <c r="S57" s="38"/>
      <c r="T57" s="39"/>
    </row>
    <row r="58" spans="1:20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6.5">
      <c r="B59" s="3"/>
      <c r="C59" s="3"/>
      <c r="D59" s="3"/>
      <c r="E59" s="1"/>
      <c r="F59" s="1"/>
      <c r="G59" s="1"/>
      <c r="H59" s="1"/>
      <c r="I59" s="1"/>
      <c r="J59" s="1"/>
      <c r="L59" s="3"/>
      <c r="M59" s="3"/>
      <c r="N59" s="3"/>
      <c r="O59" s="1"/>
      <c r="P59" s="1"/>
      <c r="Q59" s="1"/>
      <c r="R59" s="1"/>
      <c r="S59" s="1"/>
      <c r="T59" s="1"/>
    </row>
    <row r="60" spans="1:20" ht="16.5">
      <c r="A60" s="202"/>
      <c r="B60" s="202"/>
      <c r="C60" s="2"/>
      <c r="D60" s="3"/>
      <c r="E60" s="4"/>
      <c r="F60" s="4"/>
      <c r="G60" s="4"/>
      <c r="H60" s="4"/>
      <c r="I60" s="4"/>
      <c r="J60" s="4"/>
      <c r="K60" s="202"/>
      <c r="L60" s="202"/>
      <c r="M60" s="2"/>
      <c r="N60" s="3"/>
      <c r="O60" s="4"/>
      <c r="P60" s="4"/>
      <c r="Q60" s="4"/>
      <c r="R60" s="4"/>
      <c r="S60" s="4"/>
      <c r="T60" s="4"/>
    </row>
    <row r="61" spans="1:20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</sheetData>
  <mergeCells count="20">
    <mergeCell ref="K60:L60"/>
    <mergeCell ref="G51:I51"/>
    <mergeCell ref="G54:I54"/>
    <mergeCell ref="K1:T1"/>
    <mergeCell ref="K2:T2"/>
    <mergeCell ref="K45:T45"/>
    <mergeCell ref="K47:T47"/>
    <mergeCell ref="K50:M50"/>
    <mergeCell ref="K51:M51"/>
    <mergeCell ref="Q51:S51"/>
    <mergeCell ref="K54:M54"/>
    <mergeCell ref="Q54:S54"/>
    <mergeCell ref="A60:B60"/>
    <mergeCell ref="A1:J1"/>
    <mergeCell ref="A2:J2"/>
    <mergeCell ref="A45:J45"/>
    <mergeCell ref="A47:J47"/>
    <mergeCell ref="A51:C51"/>
    <mergeCell ref="A50:C50"/>
    <mergeCell ref="A54:C54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15.875" style="0" customWidth="1"/>
    <col min="3" max="3" width="13.375" style="0" customWidth="1"/>
    <col min="4" max="4" width="31.00390625" style="0" customWidth="1"/>
    <col min="5" max="5" width="9.875" style="0" customWidth="1"/>
    <col min="6" max="6" width="19.00390625" style="0" customWidth="1"/>
    <col min="9" max="9" width="7.375" style="0" customWidth="1"/>
    <col min="10" max="10" width="8.875" style="0" customWidth="1"/>
    <col min="11" max="11" width="8.375" style="0" customWidth="1"/>
  </cols>
  <sheetData>
    <row r="1" spans="1:11" ht="12.75">
      <c r="A1" s="75" t="s">
        <v>443</v>
      </c>
      <c r="B1" s="30" t="s">
        <v>400</v>
      </c>
      <c r="C1" s="215"/>
      <c r="D1" s="216"/>
      <c r="E1" s="40"/>
      <c r="F1" s="30" t="s">
        <v>2</v>
      </c>
      <c r="G1" s="215"/>
      <c r="H1" s="216"/>
      <c r="I1" s="47" t="s">
        <v>155</v>
      </c>
      <c r="J1" s="48"/>
      <c r="K1" s="44" t="s">
        <v>398</v>
      </c>
    </row>
    <row r="2" spans="1:11" ht="12.75">
      <c r="A2" s="42"/>
      <c r="B2" s="217"/>
      <c r="C2" s="218"/>
      <c r="D2" s="219"/>
      <c r="E2" s="41"/>
      <c r="F2" s="217"/>
      <c r="G2" s="218"/>
      <c r="H2" s="219"/>
      <c r="I2" s="49"/>
      <c r="J2" s="220" t="s">
        <v>494</v>
      </c>
      <c r="K2" s="45"/>
    </row>
    <row r="3" spans="1:11" ht="13.5" thickBot="1">
      <c r="A3" s="43"/>
      <c r="B3" s="50" t="s">
        <v>156</v>
      </c>
      <c r="C3" s="51" t="s">
        <v>157</v>
      </c>
      <c r="D3" s="51" t="s">
        <v>154</v>
      </c>
      <c r="E3" s="52" t="s">
        <v>399</v>
      </c>
      <c r="F3" s="51" t="s">
        <v>423</v>
      </c>
      <c r="G3" s="51" t="s">
        <v>141</v>
      </c>
      <c r="H3" s="53" t="s">
        <v>6</v>
      </c>
      <c r="I3" s="54" t="s">
        <v>397</v>
      </c>
      <c r="J3" s="221"/>
      <c r="K3" s="46"/>
    </row>
    <row r="4" spans="1:11" ht="15.75">
      <c r="A4" s="55">
        <v>18</v>
      </c>
      <c r="B4" s="56" t="s">
        <v>339</v>
      </c>
      <c r="C4" s="57" t="s">
        <v>27</v>
      </c>
      <c r="D4" s="58" t="s">
        <v>78</v>
      </c>
      <c r="E4" s="59" t="s">
        <v>108</v>
      </c>
      <c r="F4" s="60" t="s">
        <v>82</v>
      </c>
      <c r="G4" s="61">
        <v>380</v>
      </c>
      <c r="H4" s="59">
        <v>59</v>
      </c>
      <c r="I4" s="109">
        <v>100</v>
      </c>
      <c r="J4" s="62">
        <v>2</v>
      </c>
      <c r="K4" s="63">
        <v>1</v>
      </c>
    </row>
    <row r="5" spans="1:11" ht="15.75">
      <c r="A5" s="64">
        <v>7</v>
      </c>
      <c r="B5" s="65" t="s">
        <v>363</v>
      </c>
      <c r="C5" s="66" t="s">
        <v>271</v>
      </c>
      <c r="D5" s="67" t="s">
        <v>240</v>
      </c>
      <c r="E5" s="66" t="s">
        <v>269</v>
      </c>
      <c r="F5" s="68" t="s">
        <v>270</v>
      </c>
      <c r="G5" s="61">
        <v>396</v>
      </c>
      <c r="H5" s="66">
        <v>92</v>
      </c>
      <c r="I5" s="110">
        <v>100</v>
      </c>
      <c r="J5" s="69">
        <v>0</v>
      </c>
      <c r="K5" s="70">
        <v>2</v>
      </c>
    </row>
    <row r="6" spans="1:11" ht="15">
      <c r="A6" s="64">
        <v>23</v>
      </c>
      <c r="B6" s="65" t="s">
        <v>306</v>
      </c>
      <c r="C6" s="71" t="s">
        <v>26</v>
      </c>
      <c r="D6" s="67" t="s">
        <v>52</v>
      </c>
      <c r="E6" s="71" t="s">
        <v>299</v>
      </c>
      <c r="F6" s="72" t="s">
        <v>165</v>
      </c>
      <c r="G6" s="61">
        <v>368</v>
      </c>
      <c r="H6" s="66">
        <v>58</v>
      </c>
      <c r="I6" s="110">
        <v>94</v>
      </c>
      <c r="J6" s="73"/>
      <c r="K6" s="74" t="s">
        <v>444</v>
      </c>
    </row>
    <row r="7" spans="1:11" ht="15">
      <c r="A7" s="64">
        <v>4</v>
      </c>
      <c r="B7" s="65" t="s">
        <v>305</v>
      </c>
      <c r="C7" s="71" t="s">
        <v>147</v>
      </c>
      <c r="D7" s="67" t="s">
        <v>52</v>
      </c>
      <c r="E7" s="71" t="s">
        <v>59</v>
      </c>
      <c r="F7" s="72" t="s">
        <v>60</v>
      </c>
      <c r="G7" s="61">
        <v>379</v>
      </c>
      <c r="H7" s="66">
        <v>55</v>
      </c>
      <c r="I7" s="110">
        <v>94</v>
      </c>
      <c r="J7" s="73"/>
      <c r="K7" s="74" t="s">
        <v>444</v>
      </c>
    </row>
    <row r="8" spans="1:11" ht="15">
      <c r="A8" s="64">
        <v>1</v>
      </c>
      <c r="B8" s="65" t="s">
        <v>342</v>
      </c>
      <c r="C8" s="66" t="s">
        <v>27</v>
      </c>
      <c r="D8" s="67" t="s">
        <v>78</v>
      </c>
      <c r="E8" s="76" t="s">
        <v>118</v>
      </c>
      <c r="F8" s="77" t="s">
        <v>100</v>
      </c>
      <c r="G8" s="61">
        <v>368</v>
      </c>
      <c r="H8" s="76">
        <v>66</v>
      </c>
      <c r="I8" s="110">
        <v>94</v>
      </c>
      <c r="J8" s="73"/>
      <c r="K8" s="74" t="s">
        <v>444</v>
      </c>
    </row>
    <row r="9" spans="1:11" ht="15">
      <c r="A9" s="64">
        <v>26</v>
      </c>
      <c r="B9" s="78" t="s">
        <v>435</v>
      </c>
      <c r="C9" s="78" t="s">
        <v>44</v>
      </c>
      <c r="D9" s="67" t="s">
        <v>466</v>
      </c>
      <c r="E9" s="78" t="s">
        <v>436</v>
      </c>
      <c r="F9" s="78" t="s">
        <v>437</v>
      </c>
      <c r="G9" s="79">
        <v>420</v>
      </c>
      <c r="H9" s="79">
        <v>87</v>
      </c>
      <c r="I9" s="110">
        <v>94</v>
      </c>
      <c r="J9" s="73"/>
      <c r="K9" s="74" t="s">
        <v>444</v>
      </c>
    </row>
    <row r="10" spans="1:11" ht="15">
      <c r="A10" s="64">
        <v>3</v>
      </c>
      <c r="B10" s="65" t="s">
        <v>360</v>
      </c>
      <c r="C10" s="66" t="s">
        <v>101</v>
      </c>
      <c r="D10" s="67" t="s">
        <v>240</v>
      </c>
      <c r="E10" s="66" t="s">
        <v>268</v>
      </c>
      <c r="F10" s="68" t="s">
        <v>247</v>
      </c>
      <c r="G10" s="61">
        <v>378</v>
      </c>
      <c r="H10" s="66">
        <v>87</v>
      </c>
      <c r="I10" s="110">
        <v>92</v>
      </c>
      <c r="J10" s="73"/>
      <c r="K10" s="74" t="s">
        <v>445</v>
      </c>
    </row>
    <row r="11" spans="1:11" ht="15">
      <c r="A11" s="64">
        <v>11</v>
      </c>
      <c r="B11" s="65" t="s">
        <v>342</v>
      </c>
      <c r="C11" s="66" t="s">
        <v>14</v>
      </c>
      <c r="D11" s="67" t="s">
        <v>78</v>
      </c>
      <c r="E11" s="76" t="s">
        <v>119</v>
      </c>
      <c r="F11" s="77" t="s">
        <v>100</v>
      </c>
      <c r="G11" s="61">
        <v>358</v>
      </c>
      <c r="H11" s="76">
        <v>56</v>
      </c>
      <c r="I11" s="110">
        <v>90</v>
      </c>
      <c r="J11" s="73"/>
      <c r="K11" s="74" t="s">
        <v>446</v>
      </c>
    </row>
    <row r="12" spans="1:11" ht="15">
      <c r="A12" s="64">
        <v>28</v>
      </c>
      <c r="B12" s="78" t="s">
        <v>307</v>
      </c>
      <c r="C12" s="78" t="s">
        <v>51</v>
      </c>
      <c r="D12" s="67" t="s">
        <v>52</v>
      </c>
      <c r="E12" s="78" t="s">
        <v>439</v>
      </c>
      <c r="F12" s="80" t="s">
        <v>440</v>
      </c>
      <c r="G12" s="81"/>
      <c r="H12" s="79">
        <v>81</v>
      </c>
      <c r="I12" s="110">
        <v>89</v>
      </c>
      <c r="J12" s="73"/>
      <c r="K12" s="74">
        <v>9</v>
      </c>
    </row>
    <row r="13" spans="1:11" ht="15">
      <c r="A13" s="64">
        <v>29</v>
      </c>
      <c r="B13" s="65" t="s">
        <v>383</v>
      </c>
      <c r="C13" s="66" t="s">
        <v>21</v>
      </c>
      <c r="D13" s="67" t="s">
        <v>314</v>
      </c>
      <c r="E13" s="82" t="s">
        <v>316</v>
      </c>
      <c r="F13" s="72" t="s">
        <v>319</v>
      </c>
      <c r="G13" s="61" t="s">
        <v>10</v>
      </c>
      <c r="H13" s="79">
        <v>87</v>
      </c>
      <c r="I13" s="110">
        <v>88</v>
      </c>
      <c r="J13" s="73"/>
      <c r="K13" s="74" t="s">
        <v>447</v>
      </c>
    </row>
    <row r="14" spans="1:11" ht="15">
      <c r="A14" s="64">
        <v>6</v>
      </c>
      <c r="B14" s="65" t="s">
        <v>360</v>
      </c>
      <c r="C14" s="66" t="s">
        <v>93</v>
      </c>
      <c r="D14" s="67" t="s">
        <v>240</v>
      </c>
      <c r="E14" s="66" t="s">
        <v>255</v>
      </c>
      <c r="F14" s="68" t="s">
        <v>256</v>
      </c>
      <c r="G14" s="61">
        <v>410</v>
      </c>
      <c r="H14" s="66">
        <v>89</v>
      </c>
      <c r="I14" s="110">
        <v>88</v>
      </c>
      <c r="J14" s="73"/>
      <c r="K14" s="74" t="s">
        <v>447</v>
      </c>
    </row>
    <row r="15" spans="1:11" ht="15">
      <c r="A15" s="64">
        <v>5</v>
      </c>
      <c r="B15" s="65" t="s">
        <v>363</v>
      </c>
      <c r="C15" s="66" t="s">
        <v>272</v>
      </c>
      <c r="D15" s="67" t="s">
        <v>240</v>
      </c>
      <c r="E15" s="66" t="s">
        <v>261</v>
      </c>
      <c r="F15" s="68" t="s">
        <v>262</v>
      </c>
      <c r="G15" s="61">
        <v>359</v>
      </c>
      <c r="H15" s="66">
        <v>55</v>
      </c>
      <c r="I15" s="110">
        <v>88</v>
      </c>
      <c r="J15" s="73"/>
      <c r="K15" s="74" t="s">
        <v>447</v>
      </c>
    </row>
    <row r="16" spans="1:11" ht="15">
      <c r="A16" s="64">
        <v>8</v>
      </c>
      <c r="B16" s="65" t="s">
        <v>339</v>
      </c>
      <c r="C16" s="66" t="s">
        <v>17</v>
      </c>
      <c r="D16" s="67" t="s">
        <v>78</v>
      </c>
      <c r="E16" s="76" t="s">
        <v>107</v>
      </c>
      <c r="F16" s="77" t="s">
        <v>82</v>
      </c>
      <c r="G16" s="61">
        <v>377</v>
      </c>
      <c r="H16" s="76">
        <v>57</v>
      </c>
      <c r="I16" s="110">
        <v>88</v>
      </c>
      <c r="J16" s="73"/>
      <c r="K16" s="74" t="s">
        <v>447</v>
      </c>
    </row>
    <row r="17" spans="1:11" ht="15">
      <c r="A17" s="64">
        <v>16</v>
      </c>
      <c r="B17" s="65" t="s">
        <v>358</v>
      </c>
      <c r="C17" s="66" t="s">
        <v>250</v>
      </c>
      <c r="D17" s="67" t="s">
        <v>240</v>
      </c>
      <c r="E17" s="66" t="s">
        <v>251</v>
      </c>
      <c r="F17" s="77" t="s">
        <v>82</v>
      </c>
      <c r="G17" s="61">
        <v>387</v>
      </c>
      <c r="H17" s="66">
        <v>81</v>
      </c>
      <c r="I17" s="110">
        <v>88</v>
      </c>
      <c r="J17" s="73"/>
      <c r="K17" s="74" t="s">
        <v>447</v>
      </c>
    </row>
    <row r="18" spans="1:11" ht="15">
      <c r="A18" s="64">
        <v>9</v>
      </c>
      <c r="B18" s="65" t="s">
        <v>285</v>
      </c>
      <c r="C18" s="66" t="s">
        <v>7</v>
      </c>
      <c r="D18" s="67" t="s">
        <v>294</v>
      </c>
      <c r="E18" s="82" t="s">
        <v>286</v>
      </c>
      <c r="F18" s="68" t="s">
        <v>287</v>
      </c>
      <c r="G18" s="61">
        <v>380</v>
      </c>
      <c r="H18" s="66">
        <v>81</v>
      </c>
      <c r="I18" s="110">
        <v>88</v>
      </c>
      <c r="J18" s="73"/>
      <c r="K18" s="74" t="s">
        <v>447</v>
      </c>
    </row>
    <row r="19" spans="1:11" ht="15">
      <c r="A19" s="64">
        <v>10</v>
      </c>
      <c r="B19" s="65" t="s">
        <v>359</v>
      </c>
      <c r="C19" s="66" t="s">
        <v>395</v>
      </c>
      <c r="D19" s="67" t="s">
        <v>240</v>
      </c>
      <c r="E19" s="66" t="s">
        <v>252</v>
      </c>
      <c r="F19" s="68" t="s">
        <v>253</v>
      </c>
      <c r="G19" s="61">
        <v>430</v>
      </c>
      <c r="H19" s="66">
        <v>82</v>
      </c>
      <c r="I19" s="110">
        <v>88</v>
      </c>
      <c r="J19" s="73"/>
      <c r="K19" s="74" t="s">
        <v>447</v>
      </c>
    </row>
    <row r="20" spans="1:11" ht="15">
      <c r="A20" s="64">
        <v>22</v>
      </c>
      <c r="B20" s="65" t="s">
        <v>410</v>
      </c>
      <c r="C20" s="66" t="s">
        <v>179</v>
      </c>
      <c r="D20" s="67" t="s">
        <v>30</v>
      </c>
      <c r="E20" s="76" t="s">
        <v>411</v>
      </c>
      <c r="F20" s="77" t="s">
        <v>180</v>
      </c>
      <c r="G20" s="60">
        <v>430</v>
      </c>
      <c r="H20" s="76">
        <v>5</v>
      </c>
      <c r="I20" s="110">
        <v>87</v>
      </c>
      <c r="J20" s="73"/>
      <c r="K20" s="74">
        <v>17</v>
      </c>
    </row>
    <row r="21" spans="1:11" ht="15">
      <c r="A21" s="64">
        <v>12</v>
      </c>
      <c r="B21" s="65" t="s">
        <v>441</v>
      </c>
      <c r="C21" s="66" t="s">
        <v>263</v>
      </c>
      <c r="D21" s="67" t="s">
        <v>240</v>
      </c>
      <c r="E21" s="66" t="s">
        <v>264</v>
      </c>
      <c r="F21" s="66" t="s">
        <v>265</v>
      </c>
      <c r="G21" s="66">
        <v>387</v>
      </c>
      <c r="H21" s="66">
        <v>82</v>
      </c>
      <c r="I21" s="110">
        <v>85</v>
      </c>
      <c r="J21" s="73"/>
      <c r="K21" s="74" t="s">
        <v>448</v>
      </c>
    </row>
    <row r="22" spans="1:11" ht="15">
      <c r="A22" s="64">
        <v>13</v>
      </c>
      <c r="B22" s="65" t="s">
        <v>357</v>
      </c>
      <c r="C22" s="66" t="s">
        <v>51</v>
      </c>
      <c r="D22" s="67" t="s">
        <v>240</v>
      </c>
      <c r="E22" s="66" t="s">
        <v>245</v>
      </c>
      <c r="F22" s="68" t="s">
        <v>247</v>
      </c>
      <c r="G22" s="61">
        <v>378</v>
      </c>
      <c r="H22" s="66">
        <v>56</v>
      </c>
      <c r="I22" s="110">
        <v>85</v>
      </c>
      <c r="J22" s="73"/>
      <c r="K22" s="74" t="s">
        <v>448</v>
      </c>
    </row>
    <row r="23" spans="1:11" ht="15">
      <c r="A23" s="64">
        <v>24</v>
      </c>
      <c r="B23" s="78" t="s">
        <v>421</v>
      </c>
      <c r="C23" s="78" t="s">
        <v>7</v>
      </c>
      <c r="D23" s="67" t="s">
        <v>314</v>
      </c>
      <c r="E23" s="78" t="s">
        <v>9</v>
      </c>
      <c r="F23" s="80" t="s">
        <v>424</v>
      </c>
      <c r="G23" s="61">
        <v>420</v>
      </c>
      <c r="H23" s="79">
        <v>92</v>
      </c>
      <c r="I23" s="110">
        <v>84</v>
      </c>
      <c r="J23" s="73"/>
      <c r="K23" s="74">
        <v>20</v>
      </c>
    </row>
    <row r="24" spans="1:11" ht="15">
      <c r="A24" s="64">
        <v>15</v>
      </c>
      <c r="B24" s="65" t="s">
        <v>408</v>
      </c>
      <c r="C24" s="66" t="s">
        <v>66</v>
      </c>
      <c r="D24" s="67" t="s">
        <v>30</v>
      </c>
      <c r="E24" s="82" t="s">
        <v>409</v>
      </c>
      <c r="F24" s="68" t="s">
        <v>181</v>
      </c>
      <c r="G24" s="61">
        <v>430</v>
      </c>
      <c r="H24" s="66">
        <v>50.53</v>
      </c>
      <c r="I24" s="110">
        <v>82</v>
      </c>
      <c r="J24" s="73"/>
      <c r="K24" s="74">
        <v>21</v>
      </c>
    </row>
    <row r="25" spans="1:11" ht="15">
      <c r="A25" s="64">
        <v>20</v>
      </c>
      <c r="B25" s="65" t="s">
        <v>368</v>
      </c>
      <c r="C25" s="66" t="s">
        <v>33</v>
      </c>
      <c r="D25" s="67" t="s">
        <v>30</v>
      </c>
      <c r="E25" s="82" t="s">
        <v>34</v>
      </c>
      <c r="F25" s="66" t="s">
        <v>35</v>
      </c>
      <c r="G25" s="66">
        <v>373</v>
      </c>
      <c r="H25" s="66">
        <v>54</v>
      </c>
      <c r="I25" s="110">
        <v>79</v>
      </c>
      <c r="J25" s="73"/>
      <c r="K25" s="74" t="s">
        <v>449</v>
      </c>
    </row>
    <row r="26" spans="1:11" ht="15">
      <c r="A26" s="64">
        <v>19</v>
      </c>
      <c r="B26" s="65" t="s">
        <v>372</v>
      </c>
      <c r="C26" s="66" t="s">
        <v>69</v>
      </c>
      <c r="D26" s="67" t="s">
        <v>30</v>
      </c>
      <c r="E26" s="82" t="s">
        <v>129</v>
      </c>
      <c r="F26" s="68" t="s">
        <v>130</v>
      </c>
      <c r="G26" s="61" t="s">
        <v>132</v>
      </c>
      <c r="H26" s="66">
        <v>92</v>
      </c>
      <c r="I26" s="110">
        <v>79</v>
      </c>
      <c r="J26" s="73"/>
      <c r="K26" s="74" t="s">
        <v>449</v>
      </c>
    </row>
    <row r="27" spans="1:11" ht="15">
      <c r="A27" s="64">
        <v>17</v>
      </c>
      <c r="B27" s="65" t="s">
        <v>370</v>
      </c>
      <c r="C27" s="66" t="s">
        <v>101</v>
      </c>
      <c r="D27" s="67" t="s">
        <v>30</v>
      </c>
      <c r="E27" s="82" t="s">
        <v>127</v>
      </c>
      <c r="F27" s="68" t="s">
        <v>128</v>
      </c>
      <c r="G27" s="61">
        <v>748</v>
      </c>
      <c r="H27" s="66">
        <v>71</v>
      </c>
      <c r="I27" s="110">
        <v>76</v>
      </c>
      <c r="J27" s="73"/>
      <c r="K27" s="74" t="s">
        <v>450</v>
      </c>
    </row>
    <row r="28" spans="1:11" ht="15">
      <c r="A28" s="64">
        <v>21</v>
      </c>
      <c r="B28" s="65" t="s">
        <v>339</v>
      </c>
      <c r="C28" s="66" t="s">
        <v>114</v>
      </c>
      <c r="D28" s="67" t="s">
        <v>78</v>
      </c>
      <c r="E28" s="76" t="s">
        <v>115</v>
      </c>
      <c r="F28" s="77" t="s">
        <v>100</v>
      </c>
      <c r="G28" s="61">
        <v>370</v>
      </c>
      <c r="H28" s="76">
        <v>54</v>
      </c>
      <c r="I28" s="110">
        <v>76</v>
      </c>
      <c r="J28" s="73"/>
      <c r="K28" s="74" t="s">
        <v>450</v>
      </c>
    </row>
    <row r="29" spans="1:11" ht="15">
      <c r="A29" s="64">
        <v>30</v>
      </c>
      <c r="B29" s="65" t="s">
        <v>384</v>
      </c>
      <c r="C29" s="66" t="s">
        <v>317</v>
      </c>
      <c r="D29" s="67" t="s">
        <v>314</v>
      </c>
      <c r="E29" s="66" t="s">
        <v>434</v>
      </c>
      <c r="F29" s="68" t="s">
        <v>320</v>
      </c>
      <c r="G29" s="61">
        <v>380</v>
      </c>
      <c r="H29" s="79">
        <v>52</v>
      </c>
      <c r="I29" s="110">
        <v>76</v>
      </c>
      <c r="J29" s="73"/>
      <c r="K29" s="74" t="s">
        <v>451</v>
      </c>
    </row>
    <row r="30" spans="1:11" ht="15">
      <c r="A30" s="64">
        <v>2</v>
      </c>
      <c r="B30" s="65" t="s">
        <v>305</v>
      </c>
      <c r="C30" s="71" t="s">
        <v>298</v>
      </c>
      <c r="D30" s="67" t="s">
        <v>52</v>
      </c>
      <c r="E30" s="71" t="s">
        <v>61</v>
      </c>
      <c r="F30" s="72" t="s">
        <v>62</v>
      </c>
      <c r="G30" s="61">
        <v>365</v>
      </c>
      <c r="H30" s="66">
        <v>52</v>
      </c>
      <c r="I30" s="110">
        <v>76</v>
      </c>
      <c r="J30" s="73"/>
      <c r="K30" s="74" t="s">
        <v>451</v>
      </c>
    </row>
    <row r="31" spans="1:11" ht="15">
      <c r="A31" s="64">
        <v>27</v>
      </c>
      <c r="B31" s="78" t="s">
        <v>420</v>
      </c>
      <c r="C31" s="78" t="s">
        <v>89</v>
      </c>
      <c r="D31" s="67" t="s">
        <v>314</v>
      </c>
      <c r="E31" s="78" t="s">
        <v>418</v>
      </c>
      <c r="F31" s="78" t="s">
        <v>438</v>
      </c>
      <c r="G31" s="79">
        <v>480</v>
      </c>
      <c r="H31" s="79">
        <v>63</v>
      </c>
      <c r="I31" s="110">
        <v>64</v>
      </c>
      <c r="J31" s="73"/>
      <c r="K31" s="74">
        <v>28</v>
      </c>
    </row>
    <row r="32" spans="1:11" ht="15.75">
      <c r="A32" s="64">
        <v>32</v>
      </c>
      <c r="B32" s="65" t="s">
        <v>355</v>
      </c>
      <c r="C32" s="66" t="s">
        <v>207</v>
      </c>
      <c r="D32" s="83" t="s">
        <v>571</v>
      </c>
      <c r="E32" s="66"/>
      <c r="F32" s="66" t="s">
        <v>442</v>
      </c>
      <c r="G32" s="66"/>
      <c r="H32" s="79">
        <v>66</v>
      </c>
      <c r="I32" s="110">
        <v>62</v>
      </c>
      <c r="J32" s="73"/>
      <c r="K32" s="74">
        <v>29</v>
      </c>
    </row>
    <row r="33" spans="1:11" ht="15">
      <c r="A33" s="64">
        <v>25</v>
      </c>
      <c r="B33" s="78" t="s">
        <v>420</v>
      </c>
      <c r="C33" s="78" t="s">
        <v>89</v>
      </c>
      <c r="D33" s="67" t="s">
        <v>8</v>
      </c>
      <c r="E33" s="78" t="s">
        <v>422</v>
      </c>
      <c r="F33" s="78" t="s">
        <v>433</v>
      </c>
      <c r="G33" s="84">
        <v>435</v>
      </c>
      <c r="H33" s="79">
        <v>83</v>
      </c>
      <c r="I33" s="110">
        <v>57</v>
      </c>
      <c r="J33" s="73"/>
      <c r="K33" s="74">
        <v>30</v>
      </c>
    </row>
    <row r="34" spans="1:11" ht="15">
      <c r="A34" s="64">
        <v>31</v>
      </c>
      <c r="B34" s="65" t="s">
        <v>359</v>
      </c>
      <c r="C34" s="66" t="s">
        <v>396</v>
      </c>
      <c r="D34" s="67" t="s">
        <v>240</v>
      </c>
      <c r="E34" s="66" t="s">
        <v>266</v>
      </c>
      <c r="F34" s="66" t="s">
        <v>401</v>
      </c>
      <c r="G34" s="66">
        <v>430</v>
      </c>
      <c r="H34" s="79">
        <v>52</v>
      </c>
      <c r="I34" s="110">
        <v>0</v>
      </c>
      <c r="J34" s="73"/>
      <c r="K34" s="74" t="s">
        <v>452</v>
      </c>
    </row>
    <row r="35" spans="1:11" ht="15.75" thickBot="1">
      <c r="A35" s="85">
        <v>14</v>
      </c>
      <c r="B35" s="86" t="s">
        <v>304</v>
      </c>
      <c r="C35" s="87" t="s">
        <v>295</v>
      </c>
      <c r="D35" s="88" t="s">
        <v>52</v>
      </c>
      <c r="E35" s="87" t="s">
        <v>168</v>
      </c>
      <c r="F35" s="87" t="s">
        <v>296</v>
      </c>
      <c r="G35" s="89">
        <v>363</v>
      </c>
      <c r="H35" s="89" t="s">
        <v>297</v>
      </c>
      <c r="I35" s="111">
        <v>0</v>
      </c>
      <c r="J35" s="90"/>
      <c r="K35" s="91" t="s">
        <v>452</v>
      </c>
    </row>
    <row r="36" spans="1:11" ht="1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 ht="15">
      <c r="B37" s="95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5.75">
      <c r="A38" s="94" t="s">
        <v>496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8.75" thickBot="1">
      <c r="A39" s="96" t="s">
        <v>497</v>
      </c>
      <c r="J39" s="93"/>
      <c r="K39" s="93"/>
    </row>
    <row r="40" spans="1:11" ht="15">
      <c r="A40" s="97" t="s">
        <v>133</v>
      </c>
      <c r="B40" s="222" t="s">
        <v>0</v>
      </c>
      <c r="C40" s="223"/>
      <c r="D40" s="223"/>
      <c r="E40" s="224"/>
      <c r="F40" s="225" t="s">
        <v>134</v>
      </c>
      <c r="G40" s="225"/>
      <c r="H40" s="228" t="s">
        <v>495</v>
      </c>
      <c r="I40" s="226" t="s">
        <v>145</v>
      </c>
      <c r="J40" s="93"/>
      <c r="K40" s="93"/>
    </row>
    <row r="41" spans="1:11" ht="15.75" thickBot="1">
      <c r="A41" s="98" t="s">
        <v>138</v>
      </c>
      <c r="B41" s="99" t="s">
        <v>3</v>
      </c>
      <c r="C41" s="99" t="s">
        <v>4</v>
      </c>
      <c r="D41" s="99" t="s">
        <v>139</v>
      </c>
      <c r="E41" s="99" t="s">
        <v>5</v>
      </c>
      <c r="F41" s="100" t="s">
        <v>1</v>
      </c>
      <c r="G41" s="100" t="s">
        <v>141</v>
      </c>
      <c r="H41" s="229"/>
      <c r="I41" s="227"/>
      <c r="J41" s="93"/>
      <c r="K41" s="93"/>
    </row>
    <row r="42" spans="1:11" ht="15.75">
      <c r="A42" s="101">
        <v>1</v>
      </c>
      <c r="B42" s="56" t="s">
        <v>339</v>
      </c>
      <c r="C42" s="57" t="s">
        <v>27</v>
      </c>
      <c r="D42" s="102" t="s">
        <v>78</v>
      </c>
      <c r="E42" s="59" t="s">
        <v>108</v>
      </c>
      <c r="F42" s="59" t="s">
        <v>82</v>
      </c>
      <c r="G42" s="61">
        <v>380</v>
      </c>
      <c r="H42" s="112">
        <v>100</v>
      </c>
      <c r="I42" s="62">
        <v>2</v>
      </c>
      <c r="J42" s="93"/>
      <c r="K42" s="93"/>
    </row>
    <row r="43" spans="1:11" ht="15.75">
      <c r="A43" s="103">
        <v>2</v>
      </c>
      <c r="B43" s="65" t="s">
        <v>363</v>
      </c>
      <c r="C43" s="66" t="s">
        <v>271</v>
      </c>
      <c r="D43" s="104" t="s">
        <v>240</v>
      </c>
      <c r="E43" s="66" t="s">
        <v>269</v>
      </c>
      <c r="F43" s="66" t="s">
        <v>270</v>
      </c>
      <c r="G43" s="61">
        <v>396</v>
      </c>
      <c r="H43" s="113">
        <v>100</v>
      </c>
      <c r="I43" s="69">
        <v>0</v>
      </c>
      <c r="J43" s="93"/>
      <c r="K43" s="93"/>
    </row>
    <row r="44" spans="1:11" ht="15">
      <c r="A44" s="105" t="s">
        <v>444</v>
      </c>
      <c r="B44" s="65" t="s">
        <v>306</v>
      </c>
      <c r="C44" s="71" t="s">
        <v>26</v>
      </c>
      <c r="D44" s="104" t="s">
        <v>52</v>
      </c>
      <c r="E44" s="71" t="s">
        <v>299</v>
      </c>
      <c r="F44" s="71" t="s">
        <v>165</v>
      </c>
      <c r="G44" s="61">
        <v>368</v>
      </c>
      <c r="H44" s="113">
        <v>94</v>
      </c>
      <c r="I44" s="73"/>
      <c r="J44" s="93"/>
      <c r="K44" s="93"/>
    </row>
    <row r="45" spans="1:11" ht="15">
      <c r="A45" s="105" t="s">
        <v>444</v>
      </c>
      <c r="B45" s="65" t="s">
        <v>305</v>
      </c>
      <c r="C45" s="71" t="s">
        <v>147</v>
      </c>
      <c r="D45" s="104" t="s">
        <v>52</v>
      </c>
      <c r="E45" s="71" t="s">
        <v>59</v>
      </c>
      <c r="F45" s="71" t="s">
        <v>60</v>
      </c>
      <c r="G45" s="61">
        <v>379</v>
      </c>
      <c r="H45" s="113">
        <v>94</v>
      </c>
      <c r="I45" s="73"/>
      <c r="J45" s="93"/>
      <c r="K45" s="93"/>
    </row>
    <row r="46" spans="1:11" ht="15">
      <c r="A46" s="105" t="s">
        <v>444</v>
      </c>
      <c r="B46" s="65" t="s">
        <v>342</v>
      </c>
      <c r="C46" s="66" t="s">
        <v>27</v>
      </c>
      <c r="D46" s="104" t="s">
        <v>78</v>
      </c>
      <c r="E46" s="76" t="s">
        <v>118</v>
      </c>
      <c r="F46" s="76" t="s">
        <v>100</v>
      </c>
      <c r="G46" s="61">
        <v>368</v>
      </c>
      <c r="H46" s="113">
        <v>94</v>
      </c>
      <c r="I46" s="73"/>
      <c r="J46" s="93"/>
      <c r="K46" s="93"/>
    </row>
    <row r="47" spans="1:11" ht="15">
      <c r="A47" s="105" t="s">
        <v>444</v>
      </c>
      <c r="B47" s="78" t="s">
        <v>435</v>
      </c>
      <c r="C47" s="78" t="s">
        <v>44</v>
      </c>
      <c r="D47" s="104" t="s">
        <v>466</v>
      </c>
      <c r="E47" s="78" t="s">
        <v>436</v>
      </c>
      <c r="F47" s="78" t="s">
        <v>437</v>
      </c>
      <c r="G47" s="79">
        <v>420</v>
      </c>
      <c r="H47" s="113">
        <v>94</v>
      </c>
      <c r="I47" s="73"/>
      <c r="J47" s="93"/>
      <c r="K47" s="93"/>
    </row>
    <row r="48" spans="1:9" ht="15">
      <c r="A48" s="105" t="s">
        <v>445</v>
      </c>
      <c r="B48" s="65" t="s">
        <v>360</v>
      </c>
      <c r="C48" s="66" t="s">
        <v>101</v>
      </c>
      <c r="D48" s="104" t="s">
        <v>240</v>
      </c>
      <c r="E48" s="66" t="s">
        <v>268</v>
      </c>
      <c r="F48" s="66" t="s">
        <v>247</v>
      </c>
      <c r="G48" s="61">
        <v>378</v>
      </c>
      <c r="H48" s="113">
        <v>92</v>
      </c>
      <c r="I48" s="73"/>
    </row>
    <row r="49" spans="1:9" ht="15">
      <c r="A49" s="105" t="s">
        <v>446</v>
      </c>
      <c r="B49" s="65" t="s">
        <v>342</v>
      </c>
      <c r="C49" s="66" t="s">
        <v>14</v>
      </c>
      <c r="D49" s="104" t="s">
        <v>78</v>
      </c>
      <c r="E49" s="76" t="s">
        <v>119</v>
      </c>
      <c r="F49" s="76" t="s">
        <v>100</v>
      </c>
      <c r="G49" s="61">
        <v>358</v>
      </c>
      <c r="H49" s="113">
        <v>90</v>
      </c>
      <c r="I49" s="73"/>
    </row>
    <row r="50" spans="1:9" ht="15">
      <c r="A50" s="105">
        <v>9</v>
      </c>
      <c r="B50" s="78" t="s">
        <v>307</v>
      </c>
      <c r="C50" s="78" t="s">
        <v>51</v>
      </c>
      <c r="D50" s="83" t="s">
        <v>52</v>
      </c>
      <c r="E50" s="78" t="s">
        <v>439</v>
      </c>
      <c r="F50" s="78" t="s">
        <v>440</v>
      </c>
      <c r="G50" s="81"/>
      <c r="H50" s="113">
        <v>89</v>
      </c>
      <c r="I50" s="73"/>
    </row>
    <row r="51" spans="1:9" ht="15">
      <c r="A51" s="105" t="s">
        <v>447</v>
      </c>
      <c r="B51" s="65" t="s">
        <v>383</v>
      </c>
      <c r="C51" s="66" t="s">
        <v>21</v>
      </c>
      <c r="D51" s="104" t="s">
        <v>314</v>
      </c>
      <c r="E51" s="82" t="s">
        <v>316</v>
      </c>
      <c r="F51" s="71" t="s">
        <v>319</v>
      </c>
      <c r="G51" s="61"/>
      <c r="H51" s="113">
        <v>88</v>
      </c>
      <c r="I51" s="73"/>
    </row>
    <row r="52" spans="1:9" ht="15">
      <c r="A52" s="105" t="s">
        <v>447</v>
      </c>
      <c r="B52" s="65" t="s">
        <v>360</v>
      </c>
      <c r="C52" s="66" t="s">
        <v>93</v>
      </c>
      <c r="D52" s="104" t="s">
        <v>240</v>
      </c>
      <c r="E52" s="66" t="s">
        <v>255</v>
      </c>
      <c r="F52" s="66" t="s">
        <v>256</v>
      </c>
      <c r="G52" s="61">
        <v>410</v>
      </c>
      <c r="H52" s="113">
        <v>88</v>
      </c>
      <c r="I52" s="73"/>
    </row>
    <row r="53" spans="1:9" ht="15">
      <c r="A53" s="105" t="s">
        <v>447</v>
      </c>
      <c r="B53" s="65" t="s">
        <v>363</v>
      </c>
      <c r="C53" s="66" t="s">
        <v>272</v>
      </c>
      <c r="D53" s="104" t="s">
        <v>240</v>
      </c>
      <c r="E53" s="66" t="s">
        <v>261</v>
      </c>
      <c r="F53" s="66" t="s">
        <v>262</v>
      </c>
      <c r="G53" s="61">
        <v>359</v>
      </c>
      <c r="H53" s="113">
        <v>88</v>
      </c>
      <c r="I53" s="73"/>
    </row>
    <row r="54" spans="1:9" ht="15">
      <c r="A54" s="105" t="s">
        <v>447</v>
      </c>
      <c r="B54" s="65" t="s">
        <v>339</v>
      </c>
      <c r="C54" s="66" t="s">
        <v>17</v>
      </c>
      <c r="D54" s="104" t="s">
        <v>78</v>
      </c>
      <c r="E54" s="76" t="s">
        <v>107</v>
      </c>
      <c r="F54" s="76" t="s">
        <v>82</v>
      </c>
      <c r="G54" s="61">
        <v>377</v>
      </c>
      <c r="H54" s="113">
        <v>88</v>
      </c>
      <c r="I54" s="73"/>
    </row>
    <row r="55" spans="1:9" ht="15">
      <c r="A55" s="105" t="s">
        <v>447</v>
      </c>
      <c r="B55" s="65" t="s">
        <v>358</v>
      </c>
      <c r="C55" s="66" t="s">
        <v>250</v>
      </c>
      <c r="D55" s="104" t="s">
        <v>240</v>
      </c>
      <c r="E55" s="66" t="s">
        <v>251</v>
      </c>
      <c r="F55" s="76" t="s">
        <v>82</v>
      </c>
      <c r="G55" s="61">
        <v>387</v>
      </c>
      <c r="H55" s="113">
        <v>88</v>
      </c>
      <c r="I55" s="73"/>
    </row>
    <row r="56" spans="1:9" ht="15">
      <c r="A56" s="105" t="s">
        <v>447</v>
      </c>
      <c r="B56" s="65" t="s">
        <v>285</v>
      </c>
      <c r="C56" s="66" t="s">
        <v>7</v>
      </c>
      <c r="D56" s="104" t="s">
        <v>294</v>
      </c>
      <c r="E56" s="82" t="s">
        <v>286</v>
      </c>
      <c r="F56" s="66" t="s">
        <v>287</v>
      </c>
      <c r="G56" s="61">
        <v>380</v>
      </c>
      <c r="H56" s="113">
        <v>88</v>
      </c>
      <c r="I56" s="73"/>
    </row>
    <row r="57" spans="1:9" ht="15">
      <c r="A57" s="105" t="s">
        <v>447</v>
      </c>
      <c r="B57" s="65" t="s">
        <v>359</v>
      </c>
      <c r="C57" s="66" t="s">
        <v>395</v>
      </c>
      <c r="D57" s="104" t="s">
        <v>240</v>
      </c>
      <c r="E57" s="66" t="s">
        <v>252</v>
      </c>
      <c r="F57" s="66" t="s">
        <v>253</v>
      </c>
      <c r="G57" s="61">
        <v>430</v>
      </c>
      <c r="H57" s="113">
        <v>88</v>
      </c>
      <c r="I57" s="73"/>
    </row>
    <row r="58" spans="1:9" ht="15">
      <c r="A58" s="105">
        <v>17</v>
      </c>
      <c r="B58" s="65" t="s">
        <v>410</v>
      </c>
      <c r="C58" s="66" t="s">
        <v>179</v>
      </c>
      <c r="D58" s="104" t="s">
        <v>30</v>
      </c>
      <c r="E58" s="76" t="s">
        <v>411</v>
      </c>
      <c r="F58" s="76" t="s">
        <v>180</v>
      </c>
      <c r="G58" s="60">
        <v>430</v>
      </c>
      <c r="H58" s="113">
        <v>87</v>
      </c>
      <c r="I58" s="73"/>
    </row>
    <row r="59" spans="1:9" ht="15">
      <c r="A59" s="105" t="s">
        <v>448</v>
      </c>
      <c r="B59" s="65" t="s">
        <v>441</v>
      </c>
      <c r="C59" s="66" t="s">
        <v>263</v>
      </c>
      <c r="D59" s="104" t="s">
        <v>240</v>
      </c>
      <c r="E59" s="66" t="s">
        <v>264</v>
      </c>
      <c r="F59" s="66" t="s">
        <v>265</v>
      </c>
      <c r="G59" s="66">
        <v>387</v>
      </c>
      <c r="H59" s="113">
        <v>85</v>
      </c>
      <c r="I59" s="73"/>
    </row>
    <row r="60" spans="1:9" ht="15">
      <c r="A60" s="105" t="s">
        <v>448</v>
      </c>
      <c r="B60" s="65" t="s">
        <v>357</v>
      </c>
      <c r="C60" s="66" t="s">
        <v>51</v>
      </c>
      <c r="D60" s="104" t="s">
        <v>240</v>
      </c>
      <c r="E60" s="66" t="s">
        <v>245</v>
      </c>
      <c r="F60" s="66" t="s">
        <v>247</v>
      </c>
      <c r="G60" s="61">
        <v>378</v>
      </c>
      <c r="H60" s="113">
        <v>85</v>
      </c>
      <c r="I60" s="73"/>
    </row>
    <row r="61" spans="1:9" ht="15">
      <c r="A61" s="105">
        <v>20</v>
      </c>
      <c r="B61" s="78" t="s">
        <v>421</v>
      </c>
      <c r="C61" s="78" t="s">
        <v>7</v>
      </c>
      <c r="D61" s="104" t="s">
        <v>314</v>
      </c>
      <c r="E61" s="78" t="s">
        <v>9</v>
      </c>
      <c r="F61" s="78" t="s">
        <v>424</v>
      </c>
      <c r="G61" s="61">
        <v>420</v>
      </c>
      <c r="H61" s="113">
        <v>84</v>
      </c>
      <c r="I61" s="73"/>
    </row>
    <row r="62" spans="1:9" ht="15">
      <c r="A62" s="105">
        <v>21</v>
      </c>
      <c r="B62" s="65" t="s">
        <v>408</v>
      </c>
      <c r="C62" s="66" t="s">
        <v>66</v>
      </c>
      <c r="D62" s="104" t="s">
        <v>30</v>
      </c>
      <c r="E62" s="82" t="s">
        <v>409</v>
      </c>
      <c r="F62" s="66" t="s">
        <v>181</v>
      </c>
      <c r="G62" s="61">
        <v>430</v>
      </c>
      <c r="H62" s="113">
        <v>82</v>
      </c>
      <c r="I62" s="73"/>
    </row>
    <row r="63" spans="1:9" ht="15">
      <c r="A63" s="105" t="s">
        <v>449</v>
      </c>
      <c r="B63" s="65" t="s">
        <v>368</v>
      </c>
      <c r="C63" s="66" t="s">
        <v>33</v>
      </c>
      <c r="D63" s="104" t="s">
        <v>30</v>
      </c>
      <c r="E63" s="82" t="s">
        <v>34</v>
      </c>
      <c r="F63" s="66" t="s">
        <v>35</v>
      </c>
      <c r="G63" s="66">
        <v>373</v>
      </c>
      <c r="H63" s="113">
        <v>79</v>
      </c>
      <c r="I63" s="73"/>
    </row>
    <row r="64" spans="1:9" ht="15">
      <c r="A64" s="105" t="s">
        <v>449</v>
      </c>
      <c r="B64" s="65" t="s">
        <v>372</v>
      </c>
      <c r="C64" s="66" t="s">
        <v>69</v>
      </c>
      <c r="D64" s="104" t="s">
        <v>30</v>
      </c>
      <c r="E64" s="82" t="s">
        <v>129</v>
      </c>
      <c r="F64" s="66" t="s">
        <v>130</v>
      </c>
      <c r="G64" s="61" t="s">
        <v>132</v>
      </c>
      <c r="H64" s="113">
        <v>79</v>
      </c>
      <c r="I64" s="73"/>
    </row>
    <row r="65" spans="1:9" ht="15">
      <c r="A65" s="105" t="s">
        <v>450</v>
      </c>
      <c r="B65" s="65" t="s">
        <v>370</v>
      </c>
      <c r="C65" s="66" t="s">
        <v>101</v>
      </c>
      <c r="D65" s="104" t="s">
        <v>30</v>
      </c>
      <c r="E65" s="82" t="s">
        <v>127</v>
      </c>
      <c r="F65" s="66" t="s">
        <v>128</v>
      </c>
      <c r="G65" s="61">
        <v>748</v>
      </c>
      <c r="H65" s="113">
        <v>76</v>
      </c>
      <c r="I65" s="73"/>
    </row>
    <row r="66" spans="1:9" ht="15">
      <c r="A66" s="105" t="s">
        <v>450</v>
      </c>
      <c r="B66" s="65" t="s">
        <v>339</v>
      </c>
      <c r="C66" s="66" t="s">
        <v>114</v>
      </c>
      <c r="D66" s="104" t="s">
        <v>78</v>
      </c>
      <c r="E66" s="76" t="s">
        <v>115</v>
      </c>
      <c r="F66" s="76" t="s">
        <v>100</v>
      </c>
      <c r="G66" s="61">
        <v>370</v>
      </c>
      <c r="H66" s="113">
        <v>76</v>
      </c>
      <c r="I66" s="73"/>
    </row>
    <row r="67" spans="1:9" ht="15">
      <c r="A67" s="105" t="s">
        <v>451</v>
      </c>
      <c r="B67" s="65" t="s">
        <v>384</v>
      </c>
      <c r="C67" s="66" t="s">
        <v>317</v>
      </c>
      <c r="D67" s="104" t="s">
        <v>314</v>
      </c>
      <c r="E67" s="66" t="s">
        <v>434</v>
      </c>
      <c r="F67" s="66" t="s">
        <v>320</v>
      </c>
      <c r="G67" s="61">
        <v>380</v>
      </c>
      <c r="H67" s="113">
        <v>76</v>
      </c>
      <c r="I67" s="73"/>
    </row>
    <row r="68" spans="1:9" ht="15">
      <c r="A68" s="105" t="s">
        <v>451</v>
      </c>
      <c r="B68" s="65" t="s">
        <v>305</v>
      </c>
      <c r="C68" s="71" t="s">
        <v>298</v>
      </c>
      <c r="D68" s="104" t="s">
        <v>52</v>
      </c>
      <c r="E68" s="71" t="s">
        <v>61</v>
      </c>
      <c r="F68" s="71" t="s">
        <v>62</v>
      </c>
      <c r="G68" s="61">
        <v>365</v>
      </c>
      <c r="H68" s="113">
        <v>76</v>
      </c>
      <c r="I68" s="73"/>
    </row>
    <row r="69" spans="1:9" ht="15">
      <c r="A69" s="105">
        <v>28</v>
      </c>
      <c r="B69" s="78" t="s">
        <v>420</v>
      </c>
      <c r="C69" s="78" t="s">
        <v>89</v>
      </c>
      <c r="D69" s="104" t="s">
        <v>314</v>
      </c>
      <c r="E69" s="78" t="s">
        <v>418</v>
      </c>
      <c r="F69" s="78" t="s">
        <v>438</v>
      </c>
      <c r="G69" s="79">
        <v>480</v>
      </c>
      <c r="H69" s="113">
        <v>64</v>
      </c>
      <c r="I69" s="73"/>
    </row>
    <row r="70" spans="1:9" ht="15.75">
      <c r="A70" s="105">
        <v>29</v>
      </c>
      <c r="B70" s="65" t="s">
        <v>355</v>
      </c>
      <c r="C70" s="66" t="s">
        <v>207</v>
      </c>
      <c r="D70" s="83" t="s">
        <v>571</v>
      </c>
      <c r="E70" s="66"/>
      <c r="F70" s="66" t="s">
        <v>442</v>
      </c>
      <c r="G70" s="66"/>
      <c r="H70" s="113">
        <v>62</v>
      </c>
      <c r="I70" s="73"/>
    </row>
    <row r="71" spans="1:9" ht="15">
      <c r="A71" s="105">
        <v>30</v>
      </c>
      <c r="B71" s="78" t="s">
        <v>420</v>
      </c>
      <c r="C71" s="78" t="s">
        <v>89</v>
      </c>
      <c r="D71" s="104" t="s">
        <v>8</v>
      </c>
      <c r="E71" s="78" t="s">
        <v>422</v>
      </c>
      <c r="F71" s="78" t="s">
        <v>433</v>
      </c>
      <c r="G71" s="84">
        <v>435</v>
      </c>
      <c r="H71" s="113">
        <v>57</v>
      </c>
      <c r="I71" s="73"/>
    </row>
    <row r="72" spans="1:9" ht="15">
      <c r="A72" s="105" t="s">
        <v>452</v>
      </c>
      <c r="B72" s="65" t="s">
        <v>359</v>
      </c>
      <c r="C72" s="66" t="s">
        <v>396</v>
      </c>
      <c r="D72" s="104" t="s">
        <v>240</v>
      </c>
      <c r="E72" s="66" t="s">
        <v>266</v>
      </c>
      <c r="F72" s="66" t="s">
        <v>401</v>
      </c>
      <c r="G72" s="66">
        <v>430</v>
      </c>
      <c r="H72" s="113">
        <v>0</v>
      </c>
      <c r="I72" s="73"/>
    </row>
    <row r="73" spans="1:9" ht="15.75" thickBot="1">
      <c r="A73" s="106" t="s">
        <v>452</v>
      </c>
      <c r="B73" s="86" t="s">
        <v>304</v>
      </c>
      <c r="C73" s="87" t="s">
        <v>295</v>
      </c>
      <c r="D73" s="107" t="s">
        <v>52</v>
      </c>
      <c r="E73" s="87" t="s">
        <v>168</v>
      </c>
      <c r="F73" s="87" t="s">
        <v>296</v>
      </c>
      <c r="G73" s="89">
        <v>363</v>
      </c>
      <c r="H73" s="108">
        <v>0</v>
      </c>
      <c r="I73" s="90"/>
    </row>
  </sheetData>
  <mergeCells count="10">
    <mergeCell ref="B40:E40"/>
    <mergeCell ref="F40:G40"/>
    <mergeCell ref="I40:I41"/>
    <mergeCell ref="H40:H41"/>
    <mergeCell ref="A1:A3"/>
    <mergeCell ref="K1:K3"/>
    <mergeCell ref="I1:J1"/>
    <mergeCell ref="B1:D2"/>
    <mergeCell ref="F1:H2"/>
    <mergeCell ref="J2:J3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P157"/>
  <sheetViews>
    <sheetView tabSelected="1" zoomScale="75" zoomScaleNormal="75" workbookViewId="0" topLeftCell="A1">
      <selection activeCell="D12" sqref="D12"/>
    </sheetView>
  </sheetViews>
  <sheetFormatPr defaultColWidth="9.00390625" defaultRowHeight="12.75"/>
  <cols>
    <col min="1" max="1" width="9.25390625" style="115" bestFit="1" customWidth="1"/>
    <col min="2" max="2" width="21.00390625" style="0" bestFit="1" customWidth="1"/>
    <col min="3" max="3" width="16.875" style="0" customWidth="1"/>
    <col min="4" max="4" width="32.125" style="0" customWidth="1"/>
    <col min="5" max="5" width="10.375" style="115" customWidth="1"/>
    <col min="6" max="6" width="17.875" style="0" customWidth="1"/>
    <col min="7" max="7" width="8.375" style="115" customWidth="1"/>
    <col min="8" max="8" width="8.25390625" style="116" customWidth="1"/>
    <col min="9" max="9" width="9.125" style="115" bestFit="1" customWidth="1"/>
    <col min="10" max="10" width="9.375" style="115" bestFit="1" customWidth="1"/>
    <col min="11" max="11" width="6.125" style="115" bestFit="1" customWidth="1"/>
    <col min="12" max="12" width="7.625" style="115" bestFit="1" customWidth="1"/>
    <col min="13" max="13" width="9.625" style="117" customWidth="1"/>
    <col min="14" max="14" width="9.875" style="115" customWidth="1"/>
    <col min="15" max="15" width="9.875" style="118" customWidth="1"/>
    <col min="16" max="16" width="9.875" style="119" customWidth="1"/>
  </cols>
  <sheetData>
    <row r="1" ht="20.25" customHeight="1">
      <c r="A1" s="114" t="s">
        <v>10</v>
      </c>
    </row>
    <row r="2" spans="1:16" ht="12.75" customHeight="1">
      <c r="A2" s="120" t="s">
        <v>133</v>
      </c>
      <c r="B2" s="121" t="s">
        <v>0</v>
      </c>
      <c r="C2" s="122"/>
      <c r="D2" s="122"/>
      <c r="E2" s="123"/>
      <c r="F2" s="122" t="s">
        <v>134</v>
      </c>
      <c r="G2" s="124"/>
      <c r="H2" s="124"/>
      <c r="I2" s="230" t="s">
        <v>135</v>
      </c>
      <c r="J2" s="231"/>
      <c r="K2" s="232"/>
      <c r="L2" s="236" t="s">
        <v>491</v>
      </c>
      <c r="M2" s="237"/>
      <c r="N2" s="125" t="s">
        <v>137</v>
      </c>
      <c r="O2" s="126" t="s">
        <v>155</v>
      </c>
      <c r="P2" s="129"/>
    </row>
    <row r="3" spans="1:16" ht="12.75">
      <c r="A3" s="130" t="s">
        <v>138</v>
      </c>
      <c r="B3" s="130" t="s">
        <v>3</v>
      </c>
      <c r="C3" s="130" t="s">
        <v>4</v>
      </c>
      <c r="D3" s="130" t="s">
        <v>139</v>
      </c>
      <c r="E3" s="130" t="s">
        <v>5</v>
      </c>
      <c r="F3" s="131" t="s">
        <v>1</v>
      </c>
      <c r="G3" s="130" t="s">
        <v>140</v>
      </c>
      <c r="H3" s="130" t="s">
        <v>141</v>
      </c>
      <c r="I3" s="132">
        <v>1</v>
      </c>
      <c r="J3" s="132">
        <v>2</v>
      </c>
      <c r="K3" s="132">
        <v>3</v>
      </c>
      <c r="L3" s="132" t="s">
        <v>492</v>
      </c>
      <c r="M3" s="133" t="s">
        <v>493</v>
      </c>
      <c r="N3" s="133" t="s">
        <v>144</v>
      </c>
      <c r="O3" s="126" t="s">
        <v>500</v>
      </c>
      <c r="P3" s="129"/>
    </row>
    <row r="4" spans="1:15" ht="16.5">
      <c r="A4" s="277">
        <v>1</v>
      </c>
      <c r="B4" s="242" t="s">
        <v>380</v>
      </c>
      <c r="C4" s="243" t="s">
        <v>7</v>
      </c>
      <c r="D4" s="243" t="s">
        <v>313</v>
      </c>
      <c r="E4" s="244" t="s">
        <v>126</v>
      </c>
      <c r="F4" s="245" t="s">
        <v>472</v>
      </c>
      <c r="G4" s="246"/>
      <c r="H4" s="247">
        <v>410</v>
      </c>
      <c r="I4" s="248">
        <v>98</v>
      </c>
      <c r="J4" s="249">
        <v>88</v>
      </c>
      <c r="K4" s="249">
        <v>92</v>
      </c>
      <c r="L4" s="250">
        <v>92.67</v>
      </c>
      <c r="M4" s="251">
        <v>88.33</v>
      </c>
      <c r="N4" s="252">
        <f aca="true" t="shared" si="0" ref="N4:N9">(SUM(I4:K4)-MIN(I4:K4))/2+L4+M4</f>
        <v>276</v>
      </c>
      <c r="O4" s="341">
        <v>21</v>
      </c>
    </row>
    <row r="5" spans="1:15" ht="16.5">
      <c r="A5" s="277">
        <v>2</v>
      </c>
      <c r="B5" s="242" t="s">
        <v>381</v>
      </c>
      <c r="C5" s="243" t="s">
        <v>7</v>
      </c>
      <c r="D5" s="243" t="s">
        <v>314</v>
      </c>
      <c r="E5" s="244" t="s">
        <v>9</v>
      </c>
      <c r="F5" s="243" t="s">
        <v>315</v>
      </c>
      <c r="G5" s="253" t="s">
        <v>12</v>
      </c>
      <c r="H5" s="254">
        <v>420</v>
      </c>
      <c r="I5" s="248">
        <v>78</v>
      </c>
      <c r="J5" s="249">
        <v>89</v>
      </c>
      <c r="K5" s="249">
        <v>88</v>
      </c>
      <c r="L5" s="250">
        <v>80.33</v>
      </c>
      <c r="M5" s="251">
        <v>76.67</v>
      </c>
      <c r="N5" s="252">
        <f t="shared" si="0"/>
        <v>245.5</v>
      </c>
      <c r="O5" s="341">
        <v>18</v>
      </c>
    </row>
    <row r="6" spans="1:15" ht="16.5">
      <c r="A6" s="277">
        <v>3</v>
      </c>
      <c r="B6" s="242" t="s">
        <v>383</v>
      </c>
      <c r="C6" s="243" t="s">
        <v>21</v>
      </c>
      <c r="D6" s="243" t="s">
        <v>314</v>
      </c>
      <c r="E6" s="244" t="s">
        <v>316</v>
      </c>
      <c r="F6" s="245" t="s">
        <v>319</v>
      </c>
      <c r="G6" s="246"/>
      <c r="H6" s="247">
        <v>400</v>
      </c>
      <c r="I6" s="248">
        <v>84</v>
      </c>
      <c r="J6" s="249">
        <v>89</v>
      </c>
      <c r="K6" s="249">
        <v>93</v>
      </c>
      <c r="L6" s="250">
        <v>76</v>
      </c>
      <c r="M6" s="251">
        <v>74</v>
      </c>
      <c r="N6" s="252">
        <f t="shared" si="0"/>
        <v>241</v>
      </c>
      <c r="O6" s="341">
        <v>15</v>
      </c>
    </row>
    <row r="7" spans="1:15" ht="16.5">
      <c r="A7" s="265">
        <v>4</v>
      </c>
      <c r="B7" s="258" t="s">
        <v>420</v>
      </c>
      <c r="C7" s="258" t="s">
        <v>89</v>
      </c>
      <c r="D7" s="258" t="s">
        <v>8</v>
      </c>
      <c r="E7" s="259" t="s">
        <v>418</v>
      </c>
      <c r="F7" s="258" t="s">
        <v>433</v>
      </c>
      <c r="G7" s="260" t="s">
        <v>419</v>
      </c>
      <c r="H7" s="261">
        <v>435</v>
      </c>
      <c r="I7" s="248">
        <v>72</v>
      </c>
      <c r="J7" s="249">
        <v>0</v>
      </c>
      <c r="K7" s="249">
        <v>0</v>
      </c>
      <c r="L7" s="250">
        <v>88.67</v>
      </c>
      <c r="M7" s="251">
        <v>86.33</v>
      </c>
      <c r="N7" s="252">
        <f t="shared" si="0"/>
        <v>211</v>
      </c>
      <c r="O7" s="341">
        <v>12</v>
      </c>
    </row>
    <row r="8" spans="1:15" ht="16.5">
      <c r="A8" s="265">
        <v>5</v>
      </c>
      <c r="B8" s="242" t="s">
        <v>292</v>
      </c>
      <c r="C8" s="255" t="s">
        <v>27</v>
      </c>
      <c r="D8" s="280" t="s">
        <v>294</v>
      </c>
      <c r="E8" s="399" t="s">
        <v>471</v>
      </c>
      <c r="F8" s="255" t="s">
        <v>293</v>
      </c>
      <c r="G8" s="256"/>
      <c r="H8" s="256">
        <v>360</v>
      </c>
      <c r="I8" s="248">
        <v>77</v>
      </c>
      <c r="J8" s="249">
        <v>95</v>
      </c>
      <c r="K8" s="249">
        <v>78</v>
      </c>
      <c r="L8" s="250">
        <v>60</v>
      </c>
      <c r="M8" s="251">
        <v>50</v>
      </c>
      <c r="N8" s="252">
        <f t="shared" si="0"/>
        <v>196.5</v>
      </c>
      <c r="O8" s="341">
        <v>10</v>
      </c>
    </row>
    <row r="9" spans="1:15" ht="16.5">
      <c r="A9" s="265">
        <v>6</v>
      </c>
      <c r="B9" s="242" t="s">
        <v>384</v>
      </c>
      <c r="C9" s="255" t="s">
        <v>317</v>
      </c>
      <c r="D9" s="243" t="s">
        <v>314</v>
      </c>
      <c r="E9" s="255" t="s">
        <v>318</v>
      </c>
      <c r="F9" s="255" t="s">
        <v>320</v>
      </c>
      <c r="G9" s="256"/>
      <c r="H9" s="256">
        <v>380</v>
      </c>
      <c r="I9" s="248">
        <v>15</v>
      </c>
      <c r="J9" s="249">
        <v>0</v>
      </c>
      <c r="K9" s="249">
        <v>0</v>
      </c>
      <c r="L9" s="250">
        <v>75</v>
      </c>
      <c r="M9" s="257">
        <v>76</v>
      </c>
      <c r="N9" s="252">
        <f t="shared" si="0"/>
        <v>158.5</v>
      </c>
      <c r="O9" s="341">
        <v>8</v>
      </c>
    </row>
    <row r="10" spans="1:9" ht="24" customHeight="1">
      <c r="A10" s="134" t="s">
        <v>430</v>
      </c>
      <c r="B10" s="35"/>
      <c r="C10" s="135"/>
      <c r="D10" s="135"/>
      <c r="E10" s="136"/>
      <c r="F10" s="135"/>
      <c r="G10" s="137"/>
      <c r="H10" s="138"/>
      <c r="I10" s="136"/>
    </row>
    <row r="11" spans="1:16" ht="12.75">
      <c r="A11" s="120" t="s">
        <v>133</v>
      </c>
      <c r="B11" s="121" t="s">
        <v>0</v>
      </c>
      <c r="C11" s="122"/>
      <c r="D11" s="122"/>
      <c r="E11" s="123"/>
      <c r="F11" s="122" t="s">
        <v>134</v>
      </c>
      <c r="G11" s="124"/>
      <c r="H11" s="124"/>
      <c r="I11" s="123"/>
      <c r="J11" s="230" t="s">
        <v>135</v>
      </c>
      <c r="K11" s="231"/>
      <c r="L11" s="232"/>
      <c r="M11" s="125" t="s">
        <v>136</v>
      </c>
      <c r="N11" s="125" t="s">
        <v>137</v>
      </c>
      <c r="O11" s="126" t="s">
        <v>155</v>
      </c>
      <c r="P11" s="129"/>
    </row>
    <row r="12" spans="1:16" ht="12.75">
      <c r="A12" s="130" t="s">
        <v>138</v>
      </c>
      <c r="B12" s="130" t="s">
        <v>3</v>
      </c>
      <c r="C12" s="130" t="s">
        <v>4</v>
      </c>
      <c r="D12" s="130" t="s">
        <v>139</v>
      </c>
      <c r="E12" s="130" t="s">
        <v>5</v>
      </c>
      <c r="F12" s="131" t="s">
        <v>1</v>
      </c>
      <c r="G12" s="130" t="s">
        <v>140</v>
      </c>
      <c r="H12" s="130" t="s">
        <v>141</v>
      </c>
      <c r="I12" s="130" t="s">
        <v>142</v>
      </c>
      <c r="J12" s="132">
        <v>1</v>
      </c>
      <c r="K12" s="132">
        <v>2</v>
      </c>
      <c r="L12" s="132">
        <v>3</v>
      </c>
      <c r="M12" s="133" t="s">
        <v>143</v>
      </c>
      <c r="N12" s="133" t="s">
        <v>144</v>
      </c>
      <c r="O12" s="126" t="s">
        <v>500</v>
      </c>
      <c r="P12" s="129"/>
    </row>
    <row r="13" spans="1:16" ht="16.5">
      <c r="A13" s="241">
        <v>1</v>
      </c>
      <c r="B13" s="242" t="s">
        <v>350</v>
      </c>
      <c r="C13" s="243" t="s">
        <v>390</v>
      </c>
      <c r="D13" s="243" t="s">
        <v>15</v>
      </c>
      <c r="E13" s="243" t="s">
        <v>224</v>
      </c>
      <c r="F13" s="243" t="s">
        <v>225</v>
      </c>
      <c r="G13" s="253" t="s">
        <v>19</v>
      </c>
      <c r="H13" s="243">
        <v>389</v>
      </c>
      <c r="I13" s="243">
        <v>52</v>
      </c>
      <c r="J13" s="254">
        <v>94</v>
      </c>
      <c r="K13" s="265">
        <v>94</v>
      </c>
      <c r="L13" s="265">
        <v>100</v>
      </c>
      <c r="M13" s="251">
        <v>93</v>
      </c>
      <c r="N13" s="251">
        <f aca="true" t="shared" si="1" ref="N13:N19">(SUM(J13:L13)-MIN(J13:L13))/2+M13</f>
        <v>190</v>
      </c>
      <c r="O13" s="341">
        <v>21</v>
      </c>
      <c r="P13" s="139"/>
    </row>
    <row r="14" spans="1:16" s="3" customFormat="1" ht="16.5">
      <c r="A14" s="241">
        <v>2</v>
      </c>
      <c r="B14" s="242" t="s">
        <v>307</v>
      </c>
      <c r="C14" s="245" t="s">
        <v>51</v>
      </c>
      <c r="D14" s="243" t="s">
        <v>52</v>
      </c>
      <c r="E14" s="245" t="s">
        <v>53</v>
      </c>
      <c r="F14" s="245" t="s">
        <v>54</v>
      </c>
      <c r="G14" s="246" t="s">
        <v>19</v>
      </c>
      <c r="H14" s="266">
        <v>300</v>
      </c>
      <c r="I14" s="266">
        <v>83</v>
      </c>
      <c r="J14" s="256">
        <v>100</v>
      </c>
      <c r="K14" s="265">
        <v>95</v>
      </c>
      <c r="L14" s="265">
        <v>100</v>
      </c>
      <c r="M14" s="251">
        <v>84.67</v>
      </c>
      <c r="N14" s="251">
        <f t="shared" si="1"/>
        <v>184.67000000000002</v>
      </c>
      <c r="O14" s="341">
        <v>18</v>
      </c>
      <c r="P14" s="139"/>
    </row>
    <row r="15" spans="1:16" s="3" customFormat="1" ht="16.5">
      <c r="A15" s="241">
        <v>3</v>
      </c>
      <c r="B15" s="242" t="s">
        <v>359</v>
      </c>
      <c r="C15" s="243" t="s">
        <v>395</v>
      </c>
      <c r="D15" s="243" t="s">
        <v>240</v>
      </c>
      <c r="E15" s="243" t="s">
        <v>252</v>
      </c>
      <c r="F15" s="243" t="s">
        <v>254</v>
      </c>
      <c r="G15" s="253" t="s">
        <v>11</v>
      </c>
      <c r="H15" s="243">
        <v>390</v>
      </c>
      <c r="I15" s="243">
        <v>82</v>
      </c>
      <c r="J15" s="254">
        <v>100</v>
      </c>
      <c r="K15" s="265">
        <v>94</v>
      </c>
      <c r="L15" s="265">
        <v>96</v>
      </c>
      <c r="M15" s="251">
        <v>78</v>
      </c>
      <c r="N15" s="251">
        <f t="shared" si="1"/>
        <v>176</v>
      </c>
      <c r="O15" s="341">
        <v>15</v>
      </c>
      <c r="P15" s="139"/>
    </row>
    <row r="16" spans="1:16" s="3" customFormat="1" ht="16.5">
      <c r="A16" s="254">
        <v>4</v>
      </c>
      <c r="B16" s="242" t="s">
        <v>441</v>
      </c>
      <c r="C16" s="243" t="s">
        <v>51</v>
      </c>
      <c r="D16" s="243" t="s">
        <v>240</v>
      </c>
      <c r="E16" s="243" t="s">
        <v>245</v>
      </c>
      <c r="F16" s="243" t="s">
        <v>247</v>
      </c>
      <c r="G16" s="253" t="s">
        <v>11</v>
      </c>
      <c r="H16" s="243">
        <v>378</v>
      </c>
      <c r="I16" s="243">
        <v>56</v>
      </c>
      <c r="J16" s="254">
        <v>87</v>
      </c>
      <c r="K16" s="267">
        <v>100</v>
      </c>
      <c r="L16" s="267">
        <v>98</v>
      </c>
      <c r="M16" s="251">
        <v>76.67</v>
      </c>
      <c r="N16" s="251">
        <f t="shared" si="1"/>
        <v>175.67000000000002</v>
      </c>
      <c r="O16" s="341">
        <v>12</v>
      </c>
      <c r="P16" s="139"/>
    </row>
    <row r="17" spans="1:16" s="3" customFormat="1" ht="16.5">
      <c r="A17" s="254">
        <v>5</v>
      </c>
      <c r="B17" s="242" t="s">
        <v>361</v>
      </c>
      <c r="C17" s="243" t="s">
        <v>27</v>
      </c>
      <c r="D17" s="243" t="s">
        <v>240</v>
      </c>
      <c r="E17" s="243" t="s">
        <v>257</v>
      </c>
      <c r="F17" s="243" t="s">
        <v>247</v>
      </c>
      <c r="G17" s="253" t="s">
        <v>11</v>
      </c>
      <c r="H17" s="243">
        <v>378</v>
      </c>
      <c r="I17" s="243">
        <v>85</v>
      </c>
      <c r="J17" s="254">
        <v>100</v>
      </c>
      <c r="K17" s="265">
        <v>88</v>
      </c>
      <c r="L17" s="265">
        <v>95</v>
      </c>
      <c r="M17" s="251">
        <v>76</v>
      </c>
      <c r="N17" s="251">
        <f t="shared" si="1"/>
        <v>173.5</v>
      </c>
      <c r="O17" s="341">
        <v>10</v>
      </c>
      <c r="P17" s="139"/>
    </row>
    <row r="18" spans="1:16" s="3" customFormat="1" ht="16.5">
      <c r="A18" s="254">
        <v>6</v>
      </c>
      <c r="B18" s="242" t="s">
        <v>304</v>
      </c>
      <c r="C18" s="245" t="s">
        <v>55</v>
      </c>
      <c r="D18" s="243" t="s">
        <v>52</v>
      </c>
      <c r="E18" s="245" t="s">
        <v>56</v>
      </c>
      <c r="F18" s="245" t="s">
        <v>57</v>
      </c>
      <c r="G18" s="246" t="s">
        <v>83</v>
      </c>
      <c r="H18" s="266">
        <v>400</v>
      </c>
      <c r="I18" s="266" t="s">
        <v>58</v>
      </c>
      <c r="J18" s="256">
        <v>83</v>
      </c>
      <c r="K18" s="265">
        <v>94</v>
      </c>
      <c r="L18" s="265">
        <v>94</v>
      </c>
      <c r="M18" s="251">
        <v>79.33</v>
      </c>
      <c r="N18" s="251">
        <f t="shared" si="1"/>
        <v>173.32999999999998</v>
      </c>
      <c r="O18" s="341">
        <v>8</v>
      </c>
      <c r="P18" s="139"/>
    </row>
    <row r="19" spans="1:16" s="3" customFormat="1" ht="16.5">
      <c r="A19" s="254">
        <v>7</v>
      </c>
      <c r="B19" s="242" t="s">
        <v>358</v>
      </c>
      <c r="C19" s="243" t="s">
        <v>250</v>
      </c>
      <c r="D19" s="243" t="s">
        <v>240</v>
      </c>
      <c r="E19" s="243" t="s">
        <v>251</v>
      </c>
      <c r="F19" s="243" t="s">
        <v>82</v>
      </c>
      <c r="G19" s="253" t="s">
        <v>16</v>
      </c>
      <c r="H19" s="243">
        <v>375</v>
      </c>
      <c r="I19" s="243">
        <v>81</v>
      </c>
      <c r="J19" s="254">
        <v>95</v>
      </c>
      <c r="K19" s="265">
        <v>100</v>
      </c>
      <c r="L19" s="265">
        <v>100</v>
      </c>
      <c r="M19" s="251">
        <v>72.33</v>
      </c>
      <c r="N19" s="251">
        <f t="shared" si="1"/>
        <v>172.32999999999998</v>
      </c>
      <c r="O19" s="341">
        <v>6</v>
      </c>
      <c r="P19" s="139"/>
    </row>
    <row r="20" spans="1:16" s="3" customFormat="1" ht="27" customHeight="1">
      <c r="A20" s="134" t="s">
        <v>431</v>
      </c>
      <c r="B20" s="140"/>
      <c r="C20" s="135"/>
      <c r="D20" s="135"/>
      <c r="E20" s="136"/>
      <c r="F20" s="135"/>
      <c r="G20" s="137"/>
      <c r="H20" s="138"/>
      <c r="I20" s="136"/>
      <c r="J20" s="116"/>
      <c r="K20" s="116"/>
      <c r="L20" s="116"/>
      <c r="M20" s="141"/>
      <c r="N20" s="116"/>
      <c r="O20" s="118"/>
      <c r="P20" s="119"/>
    </row>
    <row r="21" spans="1:16" s="3" customFormat="1" ht="16.5">
      <c r="A21" s="142" t="s">
        <v>133</v>
      </c>
      <c r="B21" s="143" t="s">
        <v>0</v>
      </c>
      <c r="C21" s="144"/>
      <c r="D21" s="144"/>
      <c r="E21" s="145"/>
      <c r="F21" s="144" t="s">
        <v>134</v>
      </c>
      <c r="G21" s="146"/>
      <c r="H21" s="146"/>
      <c r="I21" s="145"/>
      <c r="J21" s="238" t="s">
        <v>135</v>
      </c>
      <c r="K21" s="239"/>
      <c r="L21" s="240"/>
      <c r="M21" s="147" t="s">
        <v>136</v>
      </c>
      <c r="N21" s="148" t="s">
        <v>137</v>
      </c>
      <c r="O21" s="149" t="s">
        <v>155</v>
      </c>
      <c r="P21" s="150"/>
    </row>
    <row r="22" spans="1:16" s="3" customFormat="1" ht="16.5">
      <c r="A22" s="151" t="s">
        <v>138</v>
      </c>
      <c r="B22" s="151" t="s">
        <v>3</v>
      </c>
      <c r="C22" s="151" t="s">
        <v>4</v>
      </c>
      <c r="D22" s="151" t="s">
        <v>139</v>
      </c>
      <c r="E22" s="151" t="s">
        <v>5</v>
      </c>
      <c r="F22" s="152"/>
      <c r="G22" s="151" t="s">
        <v>140</v>
      </c>
      <c r="H22" s="151" t="s">
        <v>141</v>
      </c>
      <c r="I22" s="151" t="s">
        <v>142</v>
      </c>
      <c r="J22" s="153">
        <v>1</v>
      </c>
      <c r="K22" s="153">
        <v>2</v>
      </c>
      <c r="L22" s="153">
        <v>3</v>
      </c>
      <c r="M22" s="154" t="s">
        <v>143</v>
      </c>
      <c r="N22" s="155" t="s">
        <v>144</v>
      </c>
      <c r="O22" s="156" t="s">
        <v>500</v>
      </c>
      <c r="P22" s="150"/>
    </row>
    <row r="23" spans="1:16" s="3" customFormat="1" ht="16.5">
      <c r="A23" s="277">
        <v>1</v>
      </c>
      <c r="B23" s="242" t="s">
        <v>352</v>
      </c>
      <c r="C23" s="243" t="s">
        <v>14</v>
      </c>
      <c r="D23" s="243" t="s">
        <v>15</v>
      </c>
      <c r="E23" s="243" t="s">
        <v>229</v>
      </c>
      <c r="F23" s="243" t="s">
        <v>230</v>
      </c>
      <c r="G23" s="253" t="s">
        <v>16</v>
      </c>
      <c r="H23" s="243">
        <v>385</v>
      </c>
      <c r="I23" s="243">
        <v>9</v>
      </c>
      <c r="J23" s="265">
        <v>98</v>
      </c>
      <c r="K23" s="265">
        <v>93</v>
      </c>
      <c r="L23" s="265">
        <v>100</v>
      </c>
      <c r="M23" s="288">
        <v>93.67</v>
      </c>
      <c r="N23" s="251">
        <f aca="true" t="shared" si="2" ref="N23:N34">(SUM(J23:L23)-MIN(J23:L23))/2+M23</f>
        <v>192.67000000000002</v>
      </c>
      <c r="O23" s="400">
        <v>21</v>
      </c>
      <c r="P23" s="139"/>
    </row>
    <row r="24" spans="1:16" s="3" customFormat="1" ht="16.5">
      <c r="A24" s="277">
        <v>2</v>
      </c>
      <c r="B24" s="242" t="s">
        <v>333</v>
      </c>
      <c r="C24" s="255" t="s">
        <v>96</v>
      </c>
      <c r="D24" s="243" t="s">
        <v>94</v>
      </c>
      <c r="E24" s="282" t="s">
        <v>97</v>
      </c>
      <c r="F24" s="243" t="s">
        <v>185</v>
      </c>
      <c r="G24" s="283">
        <v>0.0763888888888889</v>
      </c>
      <c r="H24" s="284">
        <v>367</v>
      </c>
      <c r="I24" s="255">
        <v>85</v>
      </c>
      <c r="J24" s="265">
        <v>98</v>
      </c>
      <c r="K24" s="265">
        <v>98</v>
      </c>
      <c r="L24" s="265">
        <v>98</v>
      </c>
      <c r="M24" s="288">
        <v>91</v>
      </c>
      <c r="N24" s="251">
        <f t="shared" si="2"/>
        <v>189</v>
      </c>
      <c r="O24" s="341">
        <v>18</v>
      </c>
      <c r="P24" s="139"/>
    </row>
    <row r="25" spans="1:16" s="3" customFormat="1" ht="16.5">
      <c r="A25" s="277">
        <v>3</v>
      </c>
      <c r="B25" s="242" t="s">
        <v>371</v>
      </c>
      <c r="C25" s="280" t="s">
        <v>36</v>
      </c>
      <c r="D25" s="280" t="s">
        <v>30</v>
      </c>
      <c r="E25" s="280" t="s">
        <v>37</v>
      </c>
      <c r="F25" s="280" t="s">
        <v>38</v>
      </c>
      <c r="G25" s="281" t="s">
        <v>11</v>
      </c>
      <c r="H25" s="280">
        <v>409</v>
      </c>
      <c r="I25" s="280">
        <v>85</v>
      </c>
      <c r="J25" s="265">
        <v>100</v>
      </c>
      <c r="K25" s="265">
        <v>94</v>
      </c>
      <c r="L25" s="265">
        <v>94</v>
      </c>
      <c r="M25" s="288">
        <v>85</v>
      </c>
      <c r="N25" s="251">
        <f t="shared" si="2"/>
        <v>182</v>
      </c>
      <c r="O25" s="341">
        <v>15</v>
      </c>
      <c r="P25" s="139"/>
    </row>
    <row r="26" spans="1:16" s="3" customFormat="1" ht="16.5">
      <c r="A26" s="267">
        <v>4</v>
      </c>
      <c r="B26" s="242" t="s">
        <v>365</v>
      </c>
      <c r="C26" s="243" t="s">
        <v>7</v>
      </c>
      <c r="D26" s="243" t="s">
        <v>240</v>
      </c>
      <c r="E26" s="243" t="s">
        <v>243</v>
      </c>
      <c r="F26" s="285" t="s">
        <v>244</v>
      </c>
      <c r="G26" s="286" t="s">
        <v>28</v>
      </c>
      <c r="H26" s="285">
        <v>389</v>
      </c>
      <c r="I26" s="285">
        <v>61</v>
      </c>
      <c r="J26" s="265">
        <v>94</v>
      </c>
      <c r="K26" s="265">
        <v>94</v>
      </c>
      <c r="L26" s="265">
        <v>100</v>
      </c>
      <c r="M26" s="288">
        <v>84</v>
      </c>
      <c r="N26" s="251">
        <f t="shared" si="2"/>
        <v>181</v>
      </c>
      <c r="O26" s="341">
        <v>12</v>
      </c>
      <c r="P26" s="139"/>
    </row>
    <row r="27" spans="1:16" s="3" customFormat="1" ht="16.5">
      <c r="A27" s="267">
        <v>5</v>
      </c>
      <c r="B27" s="242" t="s">
        <v>336</v>
      </c>
      <c r="C27" s="243" t="s">
        <v>102</v>
      </c>
      <c r="D27" s="243" t="s">
        <v>78</v>
      </c>
      <c r="E27" s="285" t="s">
        <v>103</v>
      </c>
      <c r="F27" s="285" t="s">
        <v>192</v>
      </c>
      <c r="G27" s="286" t="s">
        <v>11</v>
      </c>
      <c r="H27" s="285">
        <v>412</v>
      </c>
      <c r="I27" s="285">
        <v>92</v>
      </c>
      <c r="J27" s="265">
        <v>100</v>
      </c>
      <c r="K27" s="265">
        <v>93</v>
      </c>
      <c r="L27" s="265">
        <v>92</v>
      </c>
      <c r="M27" s="288">
        <v>84.33</v>
      </c>
      <c r="N27" s="251">
        <f t="shared" si="2"/>
        <v>180.82999999999998</v>
      </c>
      <c r="O27" s="341">
        <v>10</v>
      </c>
      <c r="P27" s="139"/>
    </row>
    <row r="28" spans="1:16" s="3" customFormat="1" ht="16.5">
      <c r="A28" s="267">
        <v>6</v>
      </c>
      <c r="B28" s="242" t="s">
        <v>334</v>
      </c>
      <c r="C28" s="255" t="s">
        <v>187</v>
      </c>
      <c r="D28" s="243" t="s">
        <v>94</v>
      </c>
      <c r="E28" s="282" t="s">
        <v>188</v>
      </c>
      <c r="F28" s="243" t="s">
        <v>189</v>
      </c>
      <c r="G28" s="283">
        <v>0.05902777777777778</v>
      </c>
      <c r="H28" s="284">
        <v>409</v>
      </c>
      <c r="I28" s="255">
        <v>51</v>
      </c>
      <c r="J28" s="265">
        <v>94</v>
      </c>
      <c r="K28" s="265">
        <v>84</v>
      </c>
      <c r="L28" s="265">
        <v>93</v>
      </c>
      <c r="M28" s="288">
        <v>86</v>
      </c>
      <c r="N28" s="251">
        <f t="shared" si="2"/>
        <v>179.5</v>
      </c>
      <c r="O28" s="341">
        <v>8</v>
      </c>
      <c r="P28" s="139"/>
    </row>
    <row r="29" spans="1:16" s="3" customFormat="1" ht="16.5">
      <c r="A29" s="267">
        <v>7</v>
      </c>
      <c r="B29" s="242" t="s">
        <v>339</v>
      </c>
      <c r="C29" s="243" t="s">
        <v>17</v>
      </c>
      <c r="D29" s="243" t="s">
        <v>78</v>
      </c>
      <c r="E29" s="285" t="s">
        <v>107</v>
      </c>
      <c r="F29" s="285" t="s">
        <v>196</v>
      </c>
      <c r="G29" s="286" t="s">
        <v>197</v>
      </c>
      <c r="H29" s="285">
        <v>373</v>
      </c>
      <c r="I29" s="285">
        <v>89</v>
      </c>
      <c r="J29" s="265">
        <v>100</v>
      </c>
      <c r="K29" s="265">
        <v>100</v>
      </c>
      <c r="L29" s="265">
        <v>94</v>
      </c>
      <c r="M29" s="288">
        <v>79</v>
      </c>
      <c r="N29" s="251">
        <f t="shared" si="2"/>
        <v>179</v>
      </c>
      <c r="O29" s="341">
        <v>6</v>
      </c>
      <c r="P29" s="157"/>
    </row>
    <row r="30" spans="1:16" s="3" customFormat="1" ht="16.5">
      <c r="A30" s="267">
        <v>8</v>
      </c>
      <c r="B30" s="242" t="s">
        <v>339</v>
      </c>
      <c r="C30" s="243" t="s">
        <v>41</v>
      </c>
      <c r="D30" s="243" t="s">
        <v>238</v>
      </c>
      <c r="E30" s="244" t="s">
        <v>42</v>
      </c>
      <c r="F30" s="243" t="s">
        <v>43</v>
      </c>
      <c r="G30" s="287">
        <v>0.05902777777777778</v>
      </c>
      <c r="H30" s="243">
        <v>430</v>
      </c>
      <c r="I30" s="243">
        <v>24</v>
      </c>
      <c r="J30" s="265">
        <v>82</v>
      </c>
      <c r="K30" s="265">
        <v>94</v>
      </c>
      <c r="L30" s="265">
        <v>93</v>
      </c>
      <c r="M30" s="288">
        <v>84</v>
      </c>
      <c r="N30" s="251">
        <f t="shared" si="2"/>
        <v>177.5</v>
      </c>
      <c r="O30" s="341">
        <v>5</v>
      </c>
      <c r="P30" s="157"/>
    </row>
    <row r="31" spans="1:16" s="3" customFormat="1" ht="16.5">
      <c r="A31" s="267">
        <v>9</v>
      </c>
      <c r="B31" s="242" t="s">
        <v>374</v>
      </c>
      <c r="C31" s="280" t="s">
        <v>44</v>
      </c>
      <c r="D31" s="280" t="s">
        <v>30</v>
      </c>
      <c r="E31" s="289" t="s">
        <v>45</v>
      </c>
      <c r="F31" s="280" t="s">
        <v>46</v>
      </c>
      <c r="G31" s="290">
        <v>0.05555555555555555</v>
      </c>
      <c r="H31" s="289" t="s">
        <v>47</v>
      </c>
      <c r="I31" s="280">
        <v>24</v>
      </c>
      <c r="J31" s="265">
        <v>94</v>
      </c>
      <c r="K31" s="265">
        <v>100</v>
      </c>
      <c r="L31" s="265">
        <v>98</v>
      </c>
      <c r="M31" s="288">
        <v>75.67</v>
      </c>
      <c r="N31" s="251">
        <f t="shared" si="2"/>
        <v>174.67000000000002</v>
      </c>
      <c r="O31" s="341">
        <v>4</v>
      </c>
      <c r="P31" s="157"/>
    </row>
    <row r="32" spans="1:16" s="3" customFormat="1" ht="16.5">
      <c r="A32" s="267">
        <v>10</v>
      </c>
      <c r="B32" s="242" t="s">
        <v>339</v>
      </c>
      <c r="C32" s="243" t="s">
        <v>27</v>
      </c>
      <c r="D32" s="243" t="s">
        <v>78</v>
      </c>
      <c r="E32" s="285" t="s">
        <v>108</v>
      </c>
      <c r="F32" s="285" t="s">
        <v>158</v>
      </c>
      <c r="G32" s="286" t="s">
        <v>39</v>
      </c>
      <c r="H32" s="285">
        <v>425</v>
      </c>
      <c r="I32" s="285">
        <v>59</v>
      </c>
      <c r="J32" s="265">
        <v>88</v>
      </c>
      <c r="K32" s="265">
        <v>98</v>
      </c>
      <c r="L32" s="265">
        <v>94</v>
      </c>
      <c r="M32" s="288">
        <v>74.67</v>
      </c>
      <c r="N32" s="251">
        <f t="shared" si="2"/>
        <v>170.67000000000002</v>
      </c>
      <c r="O32" s="341">
        <v>3</v>
      </c>
      <c r="P32" s="157"/>
    </row>
    <row r="33" spans="1:16" s="3" customFormat="1" ht="16.5">
      <c r="A33" s="267">
        <v>11</v>
      </c>
      <c r="B33" s="242" t="s">
        <v>408</v>
      </c>
      <c r="C33" s="243" t="s">
        <v>66</v>
      </c>
      <c r="D33" s="280" t="s">
        <v>30</v>
      </c>
      <c r="E33" s="285" t="s">
        <v>409</v>
      </c>
      <c r="F33" s="285" t="s">
        <v>181</v>
      </c>
      <c r="G33" s="286" t="s">
        <v>19</v>
      </c>
      <c r="H33" s="285">
        <v>425</v>
      </c>
      <c r="I33" s="285">
        <v>53</v>
      </c>
      <c r="J33" s="265">
        <v>84</v>
      </c>
      <c r="K33" s="265">
        <v>89</v>
      </c>
      <c r="L33" s="265">
        <v>98</v>
      </c>
      <c r="M33" s="288">
        <v>76.33</v>
      </c>
      <c r="N33" s="251">
        <f t="shared" si="2"/>
        <v>169.82999999999998</v>
      </c>
      <c r="O33" s="341">
        <v>2</v>
      </c>
      <c r="P33" s="157"/>
    </row>
    <row r="34" spans="1:16" s="3" customFormat="1" ht="16.5">
      <c r="A34" s="267">
        <v>12</v>
      </c>
      <c r="B34" s="242" t="s">
        <v>350</v>
      </c>
      <c r="C34" s="243" t="s">
        <v>391</v>
      </c>
      <c r="D34" s="243" t="s">
        <v>15</v>
      </c>
      <c r="E34" s="243" t="s">
        <v>226</v>
      </c>
      <c r="F34" s="243" t="s">
        <v>227</v>
      </c>
      <c r="G34" s="253" t="s">
        <v>11</v>
      </c>
      <c r="H34" s="243">
        <v>380</v>
      </c>
      <c r="I34" s="243">
        <v>24</v>
      </c>
      <c r="J34" s="265">
        <v>84</v>
      </c>
      <c r="K34" s="265">
        <v>84</v>
      </c>
      <c r="L34" s="265">
        <v>83</v>
      </c>
      <c r="M34" s="288">
        <v>81.67</v>
      </c>
      <c r="N34" s="251">
        <f t="shared" si="2"/>
        <v>165.67000000000002</v>
      </c>
      <c r="O34" s="341">
        <v>1</v>
      </c>
      <c r="P34" s="157"/>
    </row>
    <row r="35" spans="1:16" s="3" customFormat="1" ht="22.5" customHeight="1">
      <c r="A35" s="114" t="s">
        <v>428</v>
      </c>
      <c r="B35" s="35"/>
      <c r="C35" s="135"/>
      <c r="D35" s="135"/>
      <c r="E35" s="136"/>
      <c r="F35" s="135"/>
      <c r="G35" s="137"/>
      <c r="H35" s="138"/>
      <c r="I35" s="136"/>
      <c r="J35" s="115"/>
      <c r="K35" s="115"/>
      <c r="L35" s="115"/>
      <c r="M35" s="117"/>
      <c r="N35" s="115"/>
      <c r="O35" s="118"/>
      <c r="P35" s="119"/>
    </row>
    <row r="36" spans="1:16" ht="12.75">
      <c r="A36" s="120" t="s">
        <v>133</v>
      </c>
      <c r="B36" s="121" t="s">
        <v>0</v>
      </c>
      <c r="C36" s="122"/>
      <c r="D36" s="122"/>
      <c r="E36" s="123"/>
      <c r="F36" s="122" t="s">
        <v>134</v>
      </c>
      <c r="G36" s="124"/>
      <c r="H36" s="124"/>
      <c r="I36" s="123"/>
      <c r="J36" s="230" t="s">
        <v>135</v>
      </c>
      <c r="K36" s="231"/>
      <c r="L36" s="232"/>
      <c r="M36" s="125" t="s">
        <v>136</v>
      </c>
      <c r="N36" s="125" t="s">
        <v>137</v>
      </c>
      <c r="O36" s="149" t="s">
        <v>155</v>
      </c>
      <c r="P36" s="129"/>
    </row>
    <row r="37" spans="1:16" ht="12.75">
      <c r="A37" s="130" t="s">
        <v>138</v>
      </c>
      <c r="B37" s="130" t="s">
        <v>3</v>
      </c>
      <c r="C37" s="130" t="s">
        <v>4</v>
      </c>
      <c r="D37" s="130" t="s">
        <v>139</v>
      </c>
      <c r="E37" s="130" t="s">
        <v>5</v>
      </c>
      <c r="F37" s="131"/>
      <c r="G37" s="130" t="s">
        <v>140</v>
      </c>
      <c r="H37" s="130" t="s">
        <v>141</v>
      </c>
      <c r="I37" s="130" t="s">
        <v>142</v>
      </c>
      <c r="J37" s="132">
        <v>1</v>
      </c>
      <c r="K37" s="132">
        <v>2</v>
      </c>
      <c r="L37" s="132">
        <v>3</v>
      </c>
      <c r="M37" s="133" t="s">
        <v>143</v>
      </c>
      <c r="N37" s="133" t="s">
        <v>144</v>
      </c>
      <c r="O37" s="156" t="s">
        <v>500</v>
      </c>
      <c r="P37" s="129"/>
    </row>
    <row r="38" spans="1:16" ht="16.5">
      <c r="A38" s="277">
        <v>1</v>
      </c>
      <c r="B38" s="242" t="s">
        <v>372</v>
      </c>
      <c r="C38" s="280" t="s">
        <v>69</v>
      </c>
      <c r="D38" s="280" t="s">
        <v>30</v>
      </c>
      <c r="E38" s="289" t="s">
        <v>129</v>
      </c>
      <c r="F38" s="280" t="s">
        <v>130</v>
      </c>
      <c r="G38" s="281" t="s">
        <v>131</v>
      </c>
      <c r="H38" s="289" t="s">
        <v>132</v>
      </c>
      <c r="I38" s="280">
        <v>92</v>
      </c>
      <c r="J38" s="265">
        <v>93</v>
      </c>
      <c r="K38" s="254">
        <v>88</v>
      </c>
      <c r="L38" s="254">
        <v>85</v>
      </c>
      <c r="M38" s="288">
        <v>94</v>
      </c>
      <c r="N38" s="251">
        <f aca="true" t="shared" si="3" ref="N38:N50">(SUM(J38:L38)-MIN(J38:L38))/2+M38</f>
        <v>184.5</v>
      </c>
      <c r="O38" s="400">
        <v>21</v>
      </c>
      <c r="P38" s="139"/>
    </row>
    <row r="39" spans="1:16" s="3" customFormat="1" ht="18" customHeight="1">
      <c r="A39" s="277">
        <v>2</v>
      </c>
      <c r="B39" s="242" t="s">
        <v>308</v>
      </c>
      <c r="C39" s="245" t="s">
        <v>301</v>
      </c>
      <c r="D39" s="243" t="s">
        <v>52</v>
      </c>
      <c r="E39" s="245" t="s">
        <v>67</v>
      </c>
      <c r="F39" s="245" t="s">
        <v>68</v>
      </c>
      <c r="G39" s="246" t="s">
        <v>22</v>
      </c>
      <c r="H39" s="266">
        <v>405</v>
      </c>
      <c r="I39" s="266">
        <v>57</v>
      </c>
      <c r="J39" s="267">
        <v>98</v>
      </c>
      <c r="K39" s="265">
        <v>98</v>
      </c>
      <c r="L39" s="254">
        <v>98</v>
      </c>
      <c r="M39" s="288">
        <v>86.33</v>
      </c>
      <c r="N39" s="251">
        <f t="shared" si="3"/>
        <v>184.32999999999998</v>
      </c>
      <c r="O39" s="341">
        <v>18</v>
      </c>
      <c r="P39" s="139"/>
    </row>
    <row r="40" spans="1:16" s="3" customFormat="1" ht="18" customHeight="1">
      <c r="A40" s="277">
        <v>3</v>
      </c>
      <c r="B40" s="242" t="s">
        <v>369</v>
      </c>
      <c r="C40" s="280" t="s">
        <v>29</v>
      </c>
      <c r="D40" s="280" t="s">
        <v>30</v>
      </c>
      <c r="E40" s="289" t="s">
        <v>31</v>
      </c>
      <c r="F40" s="280" t="s">
        <v>32</v>
      </c>
      <c r="G40" s="281" t="s">
        <v>19</v>
      </c>
      <c r="H40" s="280">
        <v>370</v>
      </c>
      <c r="I40" s="280">
        <v>17</v>
      </c>
      <c r="J40" s="265">
        <v>82</v>
      </c>
      <c r="K40" s="254">
        <v>98</v>
      </c>
      <c r="L40" s="254">
        <v>98</v>
      </c>
      <c r="M40" s="288">
        <v>84.66</v>
      </c>
      <c r="N40" s="251">
        <f t="shared" si="3"/>
        <v>182.66</v>
      </c>
      <c r="O40" s="341">
        <v>15</v>
      </c>
      <c r="P40" s="139"/>
    </row>
    <row r="41" spans="1:16" s="3" customFormat="1" ht="18" customHeight="1">
      <c r="A41" s="267">
        <v>4</v>
      </c>
      <c r="B41" s="242" t="s">
        <v>366</v>
      </c>
      <c r="C41" s="243" t="s">
        <v>69</v>
      </c>
      <c r="D41" s="285" t="s">
        <v>273</v>
      </c>
      <c r="E41" s="285" t="s">
        <v>87</v>
      </c>
      <c r="F41" s="285" t="s">
        <v>88</v>
      </c>
      <c r="G41" s="286" t="s">
        <v>19</v>
      </c>
      <c r="H41" s="285">
        <v>376</v>
      </c>
      <c r="I41" s="285">
        <v>52</v>
      </c>
      <c r="J41" s="265">
        <v>72</v>
      </c>
      <c r="K41" s="265">
        <v>91</v>
      </c>
      <c r="L41" s="254">
        <v>94</v>
      </c>
      <c r="M41" s="288">
        <v>90</v>
      </c>
      <c r="N41" s="251">
        <f t="shared" si="3"/>
        <v>182.5</v>
      </c>
      <c r="O41" s="341">
        <v>12</v>
      </c>
      <c r="P41" s="139"/>
    </row>
    <row r="42" spans="1:16" s="3" customFormat="1" ht="16.5">
      <c r="A42" s="401">
        <v>5</v>
      </c>
      <c r="B42" s="242" t="s">
        <v>337</v>
      </c>
      <c r="C42" s="243" t="s">
        <v>394</v>
      </c>
      <c r="D42" s="243" t="s">
        <v>78</v>
      </c>
      <c r="E42" s="285" t="s">
        <v>104</v>
      </c>
      <c r="F42" s="285" t="s">
        <v>193</v>
      </c>
      <c r="G42" s="286" t="s">
        <v>19</v>
      </c>
      <c r="H42" s="285">
        <v>505</v>
      </c>
      <c r="I42" s="285">
        <v>91</v>
      </c>
      <c r="J42" s="265">
        <v>92</v>
      </c>
      <c r="K42" s="254">
        <v>88</v>
      </c>
      <c r="L42" s="254">
        <v>100</v>
      </c>
      <c r="M42" s="288">
        <v>85.33</v>
      </c>
      <c r="N42" s="251">
        <f t="shared" si="3"/>
        <v>181.32999999999998</v>
      </c>
      <c r="O42" s="341">
        <v>10</v>
      </c>
      <c r="P42" s="139"/>
    </row>
    <row r="43" spans="1:16" s="3" customFormat="1" ht="16.5">
      <c r="A43" s="267">
        <v>6</v>
      </c>
      <c r="B43" s="242" t="s">
        <v>348</v>
      </c>
      <c r="C43" s="255" t="s">
        <v>207</v>
      </c>
      <c r="D43" s="255" t="s">
        <v>601</v>
      </c>
      <c r="E43" s="282" t="s">
        <v>219</v>
      </c>
      <c r="F43" s="255" t="s">
        <v>220</v>
      </c>
      <c r="G43" s="342" t="s">
        <v>11</v>
      </c>
      <c r="H43" s="284">
        <v>370</v>
      </c>
      <c r="I43" s="282">
        <v>87</v>
      </c>
      <c r="J43" s="265">
        <v>94</v>
      </c>
      <c r="K43" s="254">
        <v>100</v>
      </c>
      <c r="L43" s="254">
        <v>89</v>
      </c>
      <c r="M43" s="288">
        <v>84</v>
      </c>
      <c r="N43" s="251">
        <f t="shared" si="3"/>
        <v>181</v>
      </c>
      <c r="O43" s="341">
        <v>8</v>
      </c>
      <c r="P43" s="139"/>
    </row>
    <row r="44" spans="1:16" s="3" customFormat="1" ht="16.5">
      <c r="A44" s="401">
        <v>7</v>
      </c>
      <c r="B44" s="242" t="s">
        <v>345</v>
      </c>
      <c r="C44" s="255" t="s">
        <v>207</v>
      </c>
      <c r="D44" s="255" t="s">
        <v>602</v>
      </c>
      <c r="E44" s="282" t="s">
        <v>208</v>
      </c>
      <c r="F44" s="255" t="s">
        <v>209</v>
      </c>
      <c r="G44" s="283">
        <v>0.06597222222222222</v>
      </c>
      <c r="H44" s="284">
        <v>390</v>
      </c>
      <c r="I44" s="255">
        <v>81</v>
      </c>
      <c r="J44" s="267">
        <v>75</v>
      </c>
      <c r="K44" s="254">
        <v>94</v>
      </c>
      <c r="L44" s="254">
        <v>84</v>
      </c>
      <c r="M44" s="288">
        <v>87.33</v>
      </c>
      <c r="N44" s="251">
        <f t="shared" si="3"/>
        <v>176.32999999999998</v>
      </c>
      <c r="O44" s="341">
        <v>6</v>
      </c>
      <c r="P44" s="119"/>
    </row>
    <row r="45" spans="1:16" ht="16.5">
      <c r="A45" s="267">
        <v>8</v>
      </c>
      <c r="B45" s="242" t="s">
        <v>305</v>
      </c>
      <c r="C45" s="245" t="s">
        <v>546</v>
      </c>
      <c r="D45" s="243" t="s">
        <v>52</v>
      </c>
      <c r="E45" s="245" t="s">
        <v>59</v>
      </c>
      <c r="F45" s="245" t="s">
        <v>60</v>
      </c>
      <c r="G45" s="246" t="s">
        <v>11</v>
      </c>
      <c r="H45" s="266">
        <v>379</v>
      </c>
      <c r="I45" s="266">
        <v>55</v>
      </c>
      <c r="J45" s="267">
        <v>87</v>
      </c>
      <c r="K45" s="254">
        <v>98</v>
      </c>
      <c r="L45" s="254">
        <v>76</v>
      </c>
      <c r="M45" s="288">
        <v>83.33</v>
      </c>
      <c r="N45" s="251">
        <f t="shared" si="3"/>
        <v>175.82999999999998</v>
      </c>
      <c r="O45" s="341">
        <v>5</v>
      </c>
      <c r="P45" s="129"/>
    </row>
    <row r="46" spans="1:16" ht="16.5">
      <c r="A46" s="401">
        <v>9</v>
      </c>
      <c r="B46" s="242" t="s">
        <v>285</v>
      </c>
      <c r="C46" s="255" t="s">
        <v>7</v>
      </c>
      <c r="D46" s="280" t="s">
        <v>294</v>
      </c>
      <c r="E46" s="399" t="s">
        <v>286</v>
      </c>
      <c r="F46" s="255" t="s">
        <v>287</v>
      </c>
      <c r="G46" s="342" t="s">
        <v>76</v>
      </c>
      <c r="H46" s="255">
        <v>380</v>
      </c>
      <c r="I46" s="255">
        <v>52</v>
      </c>
      <c r="J46" s="265">
        <v>88</v>
      </c>
      <c r="K46" s="254">
        <v>100</v>
      </c>
      <c r="L46" s="254">
        <v>93</v>
      </c>
      <c r="M46" s="288">
        <v>79</v>
      </c>
      <c r="N46" s="251">
        <f t="shared" si="3"/>
        <v>175.5</v>
      </c>
      <c r="O46" s="341">
        <v>4</v>
      </c>
      <c r="P46" s="129"/>
    </row>
    <row r="47" spans="1:16" ht="16.5">
      <c r="A47" s="267">
        <v>10</v>
      </c>
      <c r="B47" s="242" t="s">
        <v>338</v>
      </c>
      <c r="C47" s="243" t="s">
        <v>105</v>
      </c>
      <c r="D47" s="243" t="s">
        <v>78</v>
      </c>
      <c r="E47" s="285" t="s">
        <v>106</v>
      </c>
      <c r="F47" s="285" t="s">
        <v>194</v>
      </c>
      <c r="G47" s="286" t="s">
        <v>195</v>
      </c>
      <c r="H47" s="285">
        <v>416</v>
      </c>
      <c r="I47" s="285">
        <v>50</v>
      </c>
      <c r="J47" s="265">
        <v>94</v>
      </c>
      <c r="K47" s="265">
        <v>92</v>
      </c>
      <c r="L47" s="254">
        <v>89</v>
      </c>
      <c r="M47" s="288">
        <v>81</v>
      </c>
      <c r="N47" s="251">
        <f t="shared" si="3"/>
        <v>174</v>
      </c>
      <c r="O47" s="341">
        <v>3</v>
      </c>
      <c r="P47" s="139"/>
    </row>
    <row r="48" spans="1:16" s="3" customFormat="1" ht="18" customHeight="1">
      <c r="A48" s="401">
        <v>11</v>
      </c>
      <c r="B48" s="242" t="s">
        <v>368</v>
      </c>
      <c r="C48" s="280" t="s">
        <v>33</v>
      </c>
      <c r="D48" s="280" t="s">
        <v>30</v>
      </c>
      <c r="E48" s="289" t="s">
        <v>34</v>
      </c>
      <c r="F48" s="280" t="s">
        <v>35</v>
      </c>
      <c r="G48" s="281" t="s">
        <v>22</v>
      </c>
      <c r="H48" s="280">
        <v>373</v>
      </c>
      <c r="I48" s="280">
        <v>56</v>
      </c>
      <c r="J48" s="265">
        <v>88</v>
      </c>
      <c r="K48" s="254">
        <v>78</v>
      </c>
      <c r="L48" s="254">
        <v>52</v>
      </c>
      <c r="M48" s="288">
        <v>88.67</v>
      </c>
      <c r="N48" s="251">
        <f t="shared" si="3"/>
        <v>171.67000000000002</v>
      </c>
      <c r="O48" s="341">
        <v>2</v>
      </c>
      <c r="P48" s="139"/>
    </row>
    <row r="49" spans="1:16" s="3" customFormat="1" ht="18" customHeight="1">
      <c r="A49" s="267">
        <v>12</v>
      </c>
      <c r="B49" s="242" t="s">
        <v>359</v>
      </c>
      <c r="C49" s="243" t="s">
        <v>396</v>
      </c>
      <c r="D49" s="243" t="s">
        <v>240</v>
      </c>
      <c r="E49" s="243" t="s">
        <v>266</v>
      </c>
      <c r="F49" s="243" t="s">
        <v>209</v>
      </c>
      <c r="G49" s="253" t="s">
        <v>267</v>
      </c>
      <c r="H49" s="243">
        <v>400</v>
      </c>
      <c r="I49" s="243">
        <v>52</v>
      </c>
      <c r="J49" s="267">
        <v>4</v>
      </c>
      <c r="K49" s="265">
        <v>88</v>
      </c>
      <c r="L49" s="254">
        <v>98</v>
      </c>
      <c r="M49" s="288">
        <v>77</v>
      </c>
      <c r="N49" s="251">
        <f t="shared" si="3"/>
        <v>170</v>
      </c>
      <c r="O49" s="341">
        <v>1</v>
      </c>
      <c r="P49" s="139"/>
    </row>
    <row r="50" spans="1:16" s="3" customFormat="1" ht="18" customHeight="1">
      <c r="A50" s="401">
        <v>13</v>
      </c>
      <c r="B50" s="242" t="s">
        <v>379</v>
      </c>
      <c r="C50" s="255" t="s">
        <v>93</v>
      </c>
      <c r="D50" s="243" t="s">
        <v>120</v>
      </c>
      <c r="E50" s="243" t="s">
        <v>311</v>
      </c>
      <c r="F50" s="255" t="s">
        <v>92</v>
      </c>
      <c r="G50" s="342" t="s">
        <v>11</v>
      </c>
      <c r="H50" s="255">
        <v>405</v>
      </c>
      <c r="I50" s="242">
        <v>59</v>
      </c>
      <c r="J50" s="265">
        <v>84</v>
      </c>
      <c r="K50" s="265">
        <v>87</v>
      </c>
      <c r="L50" s="254">
        <v>96</v>
      </c>
      <c r="M50" s="288">
        <v>76.33</v>
      </c>
      <c r="N50" s="251">
        <f t="shared" si="3"/>
        <v>167.82999999999998</v>
      </c>
      <c r="O50" s="341">
        <v>0</v>
      </c>
      <c r="P50" s="139"/>
    </row>
    <row r="51" spans="1:16" s="3" customFormat="1" ht="18">
      <c r="A51" s="114" t="s">
        <v>432</v>
      </c>
      <c r="B51" s="35"/>
      <c r="C51" s="135"/>
      <c r="D51" s="135"/>
      <c r="E51" s="136"/>
      <c r="F51" s="135"/>
      <c r="G51" s="137"/>
      <c r="H51" s="138"/>
      <c r="I51" s="136"/>
      <c r="J51" s="115"/>
      <c r="K51" s="115"/>
      <c r="L51" s="115"/>
      <c r="M51" s="117"/>
      <c r="N51" s="115"/>
      <c r="O51" s="160"/>
      <c r="P51" s="139"/>
    </row>
    <row r="52" spans="1:16" s="3" customFormat="1" ht="16.5">
      <c r="A52" s="120" t="s">
        <v>133</v>
      </c>
      <c r="B52" s="121" t="s">
        <v>0</v>
      </c>
      <c r="C52" s="122"/>
      <c r="D52" s="122"/>
      <c r="E52" s="123"/>
      <c r="F52" s="122" t="s">
        <v>134</v>
      </c>
      <c r="G52" s="124"/>
      <c r="H52" s="124"/>
      <c r="I52" s="123"/>
      <c r="J52" s="230" t="s">
        <v>135</v>
      </c>
      <c r="K52" s="231"/>
      <c r="L52" s="232"/>
      <c r="M52" s="125" t="s">
        <v>136</v>
      </c>
      <c r="N52" s="125" t="s">
        <v>137</v>
      </c>
      <c r="O52" s="149" t="s">
        <v>155</v>
      </c>
      <c r="P52" s="150"/>
    </row>
    <row r="53" spans="1:16" ht="21" customHeight="1">
      <c r="A53" s="130" t="s">
        <v>138</v>
      </c>
      <c r="B53" s="130" t="s">
        <v>3</v>
      </c>
      <c r="C53" s="130" t="s">
        <v>4</v>
      </c>
      <c r="D53" s="130" t="s">
        <v>139</v>
      </c>
      <c r="E53" s="130" t="s">
        <v>5</v>
      </c>
      <c r="F53" s="131"/>
      <c r="G53" s="130" t="s">
        <v>140</v>
      </c>
      <c r="H53" s="130" t="s">
        <v>141</v>
      </c>
      <c r="I53" s="130" t="s">
        <v>142</v>
      </c>
      <c r="J53" s="132">
        <v>1</v>
      </c>
      <c r="K53" s="132">
        <v>2</v>
      </c>
      <c r="L53" s="132">
        <v>3</v>
      </c>
      <c r="M53" s="133" t="s">
        <v>143</v>
      </c>
      <c r="N53" s="133" t="s">
        <v>144</v>
      </c>
      <c r="O53" s="156" t="s">
        <v>500</v>
      </c>
      <c r="P53" s="129"/>
    </row>
    <row r="54" spans="1:16" ht="16.5">
      <c r="A54" s="291">
        <v>1</v>
      </c>
      <c r="B54" s="242" t="s">
        <v>382</v>
      </c>
      <c r="C54" s="243" t="s">
        <v>41</v>
      </c>
      <c r="D54" s="243" t="s">
        <v>459</v>
      </c>
      <c r="E54" s="244" t="s">
        <v>460</v>
      </c>
      <c r="F54" s="243" t="s">
        <v>330</v>
      </c>
      <c r="G54" s="253" t="s">
        <v>76</v>
      </c>
      <c r="H54" s="243">
        <v>380</v>
      </c>
      <c r="I54" s="243">
        <v>30</v>
      </c>
      <c r="J54" s="265">
        <v>78</v>
      </c>
      <c r="K54" s="254">
        <v>95</v>
      </c>
      <c r="L54" s="254">
        <v>88</v>
      </c>
      <c r="M54" s="251">
        <v>86.33</v>
      </c>
      <c r="N54" s="251">
        <f aca="true" t="shared" si="4" ref="N54:N63">(SUM(J54:L54)-MIN(J54:L54))/2+M54</f>
        <v>177.82999999999998</v>
      </c>
      <c r="O54" s="400">
        <v>21</v>
      </c>
      <c r="P54" s="129"/>
    </row>
    <row r="55" spans="1:16" ht="16.5">
      <c r="A55" s="402" t="s">
        <v>547</v>
      </c>
      <c r="B55" s="292" t="s">
        <v>355</v>
      </c>
      <c r="C55" s="83" t="s">
        <v>207</v>
      </c>
      <c r="D55" s="83" t="s">
        <v>571</v>
      </c>
      <c r="E55" s="83"/>
      <c r="F55" s="83" t="s">
        <v>237</v>
      </c>
      <c r="G55" s="311" t="s">
        <v>98</v>
      </c>
      <c r="H55" s="83">
        <v>360</v>
      </c>
      <c r="I55" s="83">
        <v>66</v>
      </c>
      <c r="J55" s="265">
        <v>94</v>
      </c>
      <c r="K55" s="265">
        <v>83</v>
      </c>
      <c r="L55" s="265">
        <v>93</v>
      </c>
      <c r="M55" s="321">
        <v>82.33</v>
      </c>
      <c r="N55" s="251">
        <f t="shared" si="4"/>
        <v>175.82999999999998</v>
      </c>
      <c r="O55" s="341">
        <v>18</v>
      </c>
      <c r="P55" s="129"/>
    </row>
    <row r="56" spans="1:16" ht="16.5">
      <c r="A56" s="291">
        <v>3</v>
      </c>
      <c r="B56" s="292" t="s">
        <v>347</v>
      </c>
      <c r="C56" s="304" t="s">
        <v>215</v>
      </c>
      <c r="D56" s="304" t="s">
        <v>598</v>
      </c>
      <c r="E56" s="305" t="s">
        <v>216</v>
      </c>
      <c r="F56" s="304" t="s">
        <v>217</v>
      </c>
      <c r="G56" s="317" t="s">
        <v>218</v>
      </c>
      <c r="H56" s="307">
        <v>390</v>
      </c>
      <c r="I56" s="305">
        <v>54</v>
      </c>
      <c r="J56" s="320">
        <v>94</v>
      </c>
      <c r="K56" s="254">
        <v>94</v>
      </c>
      <c r="L56" s="254">
        <v>93</v>
      </c>
      <c r="M56" s="321">
        <v>81.33</v>
      </c>
      <c r="N56" s="251">
        <f t="shared" si="4"/>
        <v>175.32999999999998</v>
      </c>
      <c r="O56" s="341">
        <v>15</v>
      </c>
      <c r="P56" s="129"/>
    </row>
    <row r="57" spans="1:16" ht="16.5">
      <c r="A57" s="316" t="s">
        <v>548</v>
      </c>
      <c r="B57" s="292" t="s">
        <v>376</v>
      </c>
      <c r="C57" s="296" t="s">
        <v>73</v>
      </c>
      <c r="D57" s="296" t="s">
        <v>30</v>
      </c>
      <c r="E57" s="297" t="s">
        <v>74</v>
      </c>
      <c r="F57" s="296" t="s">
        <v>274</v>
      </c>
      <c r="G57" s="298" t="s">
        <v>76</v>
      </c>
      <c r="H57" s="296">
        <v>550</v>
      </c>
      <c r="I57" s="296">
        <v>56</v>
      </c>
      <c r="J57" s="265">
        <v>78</v>
      </c>
      <c r="K57" s="254">
        <v>92</v>
      </c>
      <c r="L57" s="254">
        <v>83</v>
      </c>
      <c r="M57" s="321">
        <v>87.33</v>
      </c>
      <c r="N57" s="251">
        <f t="shared" si="4"/>
        <v>174.82999999999998</v>
      </c>
      <c r="O57" s="341">
        <v>12</v>
      </c>
      <c r="P57" s="129"/>
    </row>
    <row r="58" spans="1:16" ht="16.5">
      <c r="A58" s="401">
        <v>5</v>
      </c>
      <c r="B58" s="292" t="s">
        <v>346</v>
      </c>
      <c r="C58" s="304" t="s">
        <v>44</v>
      </c>
      <c r="D58" s="304" t="s">
        <v>598</v>
      </c>
      <c r="E58" s="305" t="s">
        <v>212</v>
      </c>
      <c r="F58" s="304" t="s">
        <v>213</v>
      </c>
      <c r="G58" s="306" t="s">
        <v>214</v>
      </c>
      <c r="H58" s="307">
        <v>540</v>
      </c>
      <c r="I58" s="304">
        <v>54</v>
      </c>
      <c r="J58" s="320">
        <v>89</v>
      </c>
      <c r="K58" s="254">
        <v>91</v>
      </c>
      <c r="L58" s="254">
        <v>80</v>
      </c>
      <c r="M58" s="321">
        <v>80.66</v>
      </c>
      <c r="N58" s="251">
        <f t="shared" si="4"/>
        <v>170.66</v>
      </c>
      <c r="O58" s="341">
        <v>10</v>
      </c>
      <c r="P58" s="129"/>
    </row>
    <row r="59" spans="1:16" ht="18" customHeight="1">
      <c r="A59" s="316" t="s">
        <v>537</v>
      </c>
      <c r="B59" s="292" t="s">
        <v>275</v>
      </c>
      <c r="C59" s="304" t="s">
        <v>91</v>
      </c>
      <c r="D59" s="296" t="s">
        <v>294</v>
      </c>
      <c r="E59" s="308" t="s">
        <v>276</v>
      </c>
      <c r="F59" s="304" t="s">
        <v>277</v>
      </c>
      <c r="G59" s="306" t="s">
        <v>76</v>
      </c>
      <c r="H59" s="304">
        <v>430</v>
      </c>
      <c r="I59" s="304">
        <v>59</v>
      </c>
      <c r="J59" s="320">
        <v>64</v>
      </c>
      <c r="K59" s="254">
        <v>72</v>
      </c>
      <c r="L59" s="254">
        <v>83</v>
      </c>
      <c r="M59" s="321">
        <v>92</v>
      </c>
      <c r="N59" s="251">
        <f t="shared" si="4"/>
        <v>169.5</v>
      </c>
      <c r="O59" s="341">
        <v>8</v>
      </c>
      <c r="P59" s="139"/>
    </row>
    <row r="60" spans="1:16" s="3" customFormat="1" ht="16.5">
      <c r="A60" s="401">
        <v>7</v>
      </c>
      <c r="B60" s="292" t="s">
        <v>364</v>
      </c>
      <c r="C60" s="83" t="s">
        <v>167</v>
      </c>
      <c r="D60" s="83" t="s">
        <v>240</v>
      </c>
      <c r="E60" s="83" t="s">
        <v>241</v>
      </c>
      <c r="F60" s="293" t="s">
        <v>242</v>
      </c>
      <c r="G60" s="294" t="s">
        <v>214</v>
      </c>
      <c r="H60" s="293">
        <v>438</v>
      </c>
      <c r="I60" s="293">
        <v>58</v>
      </c>
      <c r="J60" s="320">
        <v>78</v>
      </c>
      <c r="K60" s="254">
        <v>84</v>
      </c>
      <c r="L60" s="254">
        <v>88</v>
      </c>
      <c r="M60" s="321">
        <v>81</v>
      </c>
      <c r="N60" s="251">
        <f t="shared" si="4"/>
        <v>167</v>
      </c>
      <c r="O60" s="341">
        <v>6</v>
      </c>
      <c r="P60" s="139"/>
    </row>
    <row r="61" spans="1:16" s="3" customFormat="1" ht="16.5">
      <c r="A61" s="316" t="s">
        <v>446</v>
      </c>
      <c r="B61" s="292" t="s">
        <v>376</v>
      </c>
      <c r="C61" s="296" t="s">
        <v>41</v>
      </c>
      <c r="D61" s="296" t="s">
        <v>30</v>
      </c>
      <c r="E61" s="297" t="s">
        <v>183</v>
      </c>
      <c r="F61" s="319" t="s">
        <v>75</v>
      </c>
      <c r="G61" s="298" t="s">
        <v>76</v>
      </c>
      <c r="H61" s="296">
        <v>410</v>
      </c>
      <c r="I61" s="296">
        <v>58</v>
      </c>
      <c r="J61" s="265">
        <v>77</v>
      </c>
      <c r="K61" s="265">
        <v>83</v>
      </c>
      <c r="L61" s="265">
        <v>78</v>
      </c>
      <c r="M61" s="321">
        <v>83.67</v>
      </c>
      <c r="N61" s="251">
        <f t="shared" si="4"/>
        <v>164.17000000000002</v>
      </c>
      <c r="O61" s="341">
        <v>5</v>
      </c>
      <c r="P61" s="139"/>
    </row>
    <row r="62" spans="1:16" s="3" customFormat="1" ht="16.5">
      <c r="A62" s="401">
        <v>9</v>
      </c>
      <c r="B62" s="292" t="s">
        <v>370</v>
      </c>
      <c r="C62" s="296" t="s">
        <v>101</v>
      </c>
      <c r="D62" s="296" t="s">
        <v>30</v>
      </c>
      <c r="E62" s="297" t="s">
        <v>127</v>
      </c>
      <c r="F62" s="296" t="s">
        <v>128</v>
      </c>
      <c r="G62" s="298" t="s">
        <v>76</v>
      </c>
      <c r="H62" s="296">
        <v>520</v>
      </c>
      <c r="I62" s="296">
        <v>71</v>
      </c>
      <c r="J62" s="320">
        <v>78</v>
      </c>
      <c r="K62" s="254">
        <v>72</v>
      </c>
      <c r="L62" s="254">
        <v>88</v>
      </c>
      <c r="M62" s="321">
        <v>67.67</v>
      </c>
      <c r="N62" s="251">
        <f t="shared" si="4"/>
        <v>150.67000000000002</v>
      </c>
      <c r="O62" s="341">
        <v>4</v>
      </c>
      <c r="P62" s="139"/>
    </row>
    <row r="63" spans="1:16" s="3" customFormat="1" ht="16.5">
      <c r="A63" s="316" t="s">
        <v>539</v>
      </c>
      <c r="B63" s="323" t="s">
        <v>468</v>
      </c>
      <c r="C63" s="323" t="s">
        <v>89</v>
      </c>
      <c r="D63" s="323" t="s">
        <v>469</v>
      </c>
      <c r="E63" s="324" t="s">
        <v>418</v>
      </c>
      <c r="F63" s="83" t="s">
        <v>470</v>
      </c>
      <c r="G63" s="325">
        <v>0.06458333333333334</v>
      </c>
      <c r="H63" s="83">
        <v>380</v>
      </c>
      <c r="I63" s="83">
        <v>63</v>
      </c>
      <c r="J63" s="320">
        <v>0</v>
      </c>
      <c r="K63" s="254">
        <v>0</v>
      </c>
      <c r="L63" s="254">
        <v>0</v>
      </c>
      <c r="M63" s="321">
        <v>80.33</v>
      </c>
      <c r="N63" s="251">
        <f t="shared" si="4"/>
        <v>80.33</v>
      </c>
      <c r="O63" s="341">
        <v>3</v>
      </c>
      <c r="P63" s="139"/>
    </row>
    <row r="64" spans="1:16" s="3" customFormat="1" ht="24" customHeight="1">
      <c r="A64" s="114" t="s">
        <v>429</v>
      </c>
      <c r="B64" s="161"/>
      <c r="C64" s="162"/>
      <c r="D64" s="162"/>
      <c r="E64" s="162"/>
      <c r="F64" s="162"/>
      <c r="G64" s="137"/>
      <c r="H64" s="162"/>
      <c r="I64" s="162"/>
      <c r="J64" s="403"/>
      <c r="K64" s="163"/>
      <c r="L64" s="163"/>
      <c r="M64" s="164"/>
      <c r="N64" s="139"/>
      <c r="O64" s="160"/>
      <c r="P64" s="139"/>
    </row>
    <row r="65" spans="1:16" s="3" customFormat="1" ht="16.5">
      <c r="A65" s="120" t="s">
        <v>133</v>
      </c>
      <c r="B65" s="121" t="s">
        <v>0</v>
      </c>
      <c r="C65" s="122"/>
      <c r="D65" s="122"/>
      <c r="E65" s="123"/>
      <c r="F65" s="122" t="s">
        <v>134</v>
      </c>
      <c r="G65" s="124"/>
      <c r="H65" s="124"/>
      <c r="I65" s="123"/>
      <c r="J65" s="230" t="s">
        <v>135</v>
      </c>
      <c r="K65" s="231"/>
      <c r="L65" s="232"/>
      <c r="M65" s="125" t="s">
        <v>136</v>
      </c>
      <c r="N65" s="165" t="s">
        <v>137</v>
      </c>
      <c r="O65" s="149" t="s">
        <v>155</v>
      </c>
      <c r="P65" s="139"/>
    </row>
    <row r="66" spans="1:16" s="3" customFormat="1" ht="16.5">
      <c r="A66" s="130" t="s">
        <v>138</v>
      </c>
      <c r="B66" s="130" t="s">
        <v>3</v>
      </c>
      <c r="C66" s="130" t="s">
        <v>4</v>
      </c>
      <c r="D66" s="130" t="s">
        <v>139</v>
      </c>
      <c r="E66" s="130" t="s">
        <v>5</v>
      </c>
      <c r="F66" s="131"/>
      <c r="G66" s="130" t="s">
        <v>140</v>
      </c>
      <c r="H66" s="130" t="s">
        <v>141</v>
      </c>
      <c r="I66" s="130" t="s">
        <v>142</v>
      </c>
      <c r="J66" s="132">
        <v>1</v>
      </c>
      <c r="K66" s="132">
        <v>2</v>
      </c>
      <c r="L66" s="132">
        <v>3</v>
      </c>
      <c r="M66" s="133" t="s">
        <v>143</v>
      </c>
      <c r="N66" s="166" t="s">
        <v>144</v>
      </c>
      <c r="O66" s="156" t="s">
        <v>500</v>
      </c>
      <c r="P66" s="139"/>
    </row>
    <row r="67" spans="1:15" s="3" customFormat="1" ht="16.5">
      <c r="A67" s="291">
        <v>1</v>
      </c>
      <c r="B67" s="292" t="s">
        <v>308</v>
      </c>
      <c r="C67" s="299" t="s">
        <v>69</v>
      </c>
      <c r="D67" s="83" t="s">
        <v>52</v>
      </c>
      <c r="E67" s="299" t="s">
        <v>70</v>
      </c>
      <c r="F67" s="299" t="s">
        <v>71</v>
      </c>
      <c r="G67" s="300" t="s">
        <v>24</v>
      </c>
      <c r="H67" s="301">
        <v>344</v>
      </c>
      <c r="I67" s="301">
        <v>57</v>
      </c>
      <c r="J67" s="265">
        <v>87</v>
      </c>
      <c r="K67" s="265">
        <v>87</v>
      </c>
      <c r="L67" s="341">
        <v>92</v>
      </c>
      <c r="M67" s="321">
        <v>92</v>
      </c>
      <c r="N67" s="251">
        <f>(SUM(J67:L67)-MIN(J67:L67))/2+M67</f>
        <v>181.5</v>
      </c>
      <c r="O67" s="400">
        <v>21</v>
      </c>
    </row>
    <row r="68" spans="1:15" s="3" customFormat="1" ht="16.5">
      <c r="A68" s="402" t="s">
        <v>547</v>
      </c>
      <c r="B68" s="292" t="s">
        <v>353</v>
      </c>
      <c r="C68" s="83" t="s">
        <v>549</v>
      </c>
      <c r="D68" s="83" t="s">
        <v>15</v>
      </c>
      <c r="E68" s="83" t="s">
        <v>231</v>
      </c>
      <c r="F68" s="83" t="s">
        <v>232</v>
      </c>
      <c r="G68" s="311" t="s">
        <v>24</v>
      </c>
      <c r="H68" s="83">
        <v>340</v>
      </c>
      <c r="I68" s="83">
        <v>81</v>
      </c>
      <c r="J68" s="265">
        <v>82</v>
      </c>
      <c r="K68" s="265">
        <v>87</v>
      </c>
      <c r="L68" s="341">
        <v>87</v>
      </c>
      <c r="M68" s="321">
        <v>94</v>
      </c>
      <c r="N68" s="251">
        <f>(SUM(J68:L68)-MIN(J68:L68))/2+M68</f>
        <v>181</v>
      </c>
      <c r="O68" s="341">
        <v>18</v>
      </c>
    </row>
    <row r="69" spans="1:15" s="3" customFormat="1" ht="16.5">
      <c r="A69" s="291">
        <v>3</v>
      </c>
      <c r="B69" s="292" t="s">
        <v>349</v>
      </c>
      <c r="C69" s="83" t="s">
        <v>222</v>
      </c>
      <c r="D69" s="83" t="s">
        <v>221</v>
      </c>
      <c r="E69" s="313" t="s">
        <v>223</v>
      </c>
      <c r="F69" s="83" t="s">
        <v>71</v>
      </c>
      <c r="G69" s="311" t="s">
        <v>24</v>
      </c>
      <c r="H69" s="83">
        <v>340</v>
      </c>
      <c r="I69" s="83">
        <v>84</v>
      </c>
      <c r="J69" s="265">
        <v>83</v>
      </c>
      <c r="K69" s="265">
        <v>83</v>
      </c>
      <c r="L69" s="341">
        <v>85</v>
      </c>
      <c r="M69" s="321">
        <v>89</v>
      </c>
      <c r="N69" s="251">
        <f>(SUM(J69:L69)-MIN(J69:L69))/2+M69</f>
        <v>173</v>
      </c>
      <c r="O69" s="341">
        <v>15</v>
      </c>
    </row>
    <row r="70" spans="1:15" s="3" customFormat="1" ht="16.5">
      <c r="A70" s="316" t="s">
        <v>548</v>
      </c>
      <c r="B70" s="292" t="s">
        <v>367</v>
      </c>
      <c r="C70" s="83" t="s">
        <v>44</v>
      </c>
      <c r="D70" s="293" t="s">
        <v>273</v>
      </c>
      <c r="E70" s="293" t="s">
        <v>84</v>
      </c>
      <c r="F70" s="293" t="s">
        <v>85</v>
      </c>
      <c r="G70" s="311" t="s">
        <v>86</v>
      </c>
      <c r="H70" s="83">
        <v>355</v>
      </c>
      <c r="I70" s="83">
        <v>61</v>
      </c>
      <c r="J70" s="265">
        <v>0</v>
      </c>
      <c r="K70" s="265">
        <v>0</v>
      </c>
      <c r="L70" s="341">
        <v>0</v>
      </c>
      <c r="M70" s="321">
        <v>79</v>
      </c>
      <c r="N70" s="251">
        <f>(SUM(J70:L70)-MIN(J70:L70))/2+M70</f>
        <v>79</v>
      </c>
      <c r="O70" s="341">
        <v>12</v>
      </c>
    </row>
    <row r="71" spans="1:16" s="3" customFormat="1" ht="24" customHeight="1">
      <c r="A71" s="134" t="s">
        <v>499</v>
      </c>
      <c r="B71" s="35"/>
      <c r="C71" s="135"/>
      <c r="D71" s="135"/>
      <c r="E71" s="136"/>
      <c r="F71" s="135"/>
      <c r="G71" s="137"/>
      <c r="H71" s="138"/>
      <c r="I71" s="136"/>
      <c r="J71" s="167"/>
      <c r="K71" s="167"/>
      <c r="L71" s="167"/>
      <c r="M71" s="168"/>
      <c r="N71" s="167"/>
      <c r="O71" s="160"/>
      <c r="P71" s="139"/>
    </row>
    <row r="72" spans="1:16" s="3" customFormat="1" ht="16.5">
      <c r="A72" s="132" t="s">
        <v>133</v>
      </c>
      <c r="B72" s="122" t="s">
        <v>0</v>
      </c>
      <c r="C72" s="122"/>
      <c r="D72" s="122"/>
      <c r="E72" s="123"/>
      <c r="F72" s="122" t="s">
        <v>134</v>
      </c>
      <c r="G72" s="124"/>
      <c r="H72" s="124"/>
      <c r="I72" s="123"/>
      <c r="J72" s="230" t="s">
        <v>135</v>
      </c>
      <c r="K72" s="231"/>
      <c r="L72" s="232"/>
      <c r="M72" s="125" t="s">
        <v>137</v>
      </c>
      <c r="N72" s="120" t="s">
        <v>145</v>
      </c>
      <c r="O72" s="149" t="s">
        <v>155</v>
      </c>
      <c r="P72" s="139"/>
    </row>
    <row r="73" spans="1:16" s="3" customFormat="1" ht="16.5">
      <c r="A73" s="132" t="s">
        <v>138</v>
      </c>
      <c r="B73" s="169" t="s">
        <v>3</v>
      </c>
      <c r="C73" s="130" t="s">
        <v>4</v>
      </c>
      <c r="D73" s="130" t="s">
        <v>139</v>
      </c>
      <c r="E73" s="130" t="s">
        <v>5</v>
      </c>
      <c r="F73" s="131"/>
      <c r="G73" s="130" t="s">
        <v>140</v>
      </c>
      <c r="H73" s="130" t="s">
        <v>141</v>
      </c>
      <c r="I73" s="130" t="s">
        <v>142</v>
      </c>
      <c r="J73" s="132">
        <v>1</v>
      </c>
      <c r="K73" s="132">
        <v>2</v>
      </c>
      <c r="L73" s="132">
        <v>3</v>
      </c>
      <c r="M73" s="133" t="s">
        <v>144</v>
      </c>
      <c r="N73" s="170" t="s">
        <v>146</v>
      </c>
      <c r="O73" s="156" t="s">
        <v>500</v>
      </c>
      <c r="P73" s="139"/>
    </row>
    <row r="74" spans="1:15" s="3" customFormat="1" ht="16.5">
      <c r="A74" s="277">
        <v>1</v>
      </c>
      <c r="B74" s="292" t="s">
        <v>363</v>
      </c>
      <c r="C74" s="83" t="s">
        <v>272</v>
      </c>
      <c r="D74" s="83" t="s">
        <v>240</v>
      </c>
      <c r="E74" s="83" t="s">
        <v>261</v>
      </c>
      <c r="F74" s="83" t="s">
        <v>262</v>
      </c>
      <c r="G74" s="311"/>
      <c r="H74" s="83">
        <v>359</v>
      </c>
      <c r="I74" s="83">
        <v>55</v>
      </c>
      <c r="J74" s="254">
        <v>94</v>
      </c>
      <c r="K74" s="254">
        <v>100</v>
      </c>
      <c r="L74" s="254">
        <v>100</v>
      </c>
      <c r="M74" s="251">
        <f aca="true" t="shared" si="5" ref="M74:M96">(SUM(J74:L74)-MIN(J74:L74))/2</f>
        <v>100</v>
      </c>
      <c r="N74" s="330"/>
      <c r="O74" s="400">
        <v>21</v>
      </c>
    </row>
    <row r="75" spans="1:15" s="3" customFormat="1" ht="16.5">
      <c r="A75" s="277">
        <v>2</v>
      </c>
      <c r="B75" s="292" t="s">
        <v>360</v>
      </c>
      <c r="C75" s="83" t="s">
        <v>93</v>
      </c>
      <c r="D75" s="83" t="s">
        <v>240</v>
      </c>
      <c r="E75" s="83" t="s">
        <v>255</v>
      </c>
      <c r="F75" s="83" t="s">
        <v>256</v>
      </c>
      <c r="G75" s="311"/>
      <c r="H75" s="83">
        <v>410</v>
      </c>
      <c r="I75" s="83">
        <v>89</v>
      </c>
      <c r="J75" s="254">
        <v>100</v>
      </c>
      <c r="K75" s="254">
        <v>100</v>
      </c>
      <c r="L75" s="254">
        <v>88</v>
      </c>
      <c r="M75" s="251">
        <f t="shared" si="5"/>
        <v>100</v>
      </c>
      <c r="N75" s="254" t="s">
        <v>536</v>
      </c>
      <c r="O75" s="341">
        <v>18</v>
      </c>
    </row>
    <row r="76" spans="1:15" s="3" customFormat="1" ht="16.5">
      <c r="A76" s="277">
        <v>3</v>
      </c>
      <c r="B76" s="292" t="s">
        <v>340</v>
      </c>
      <c r="C76" s="83" t="s">
        <v>111</v>
      </c>
      <c r="D76" s="83" t="s">
        <v>78</v>
      </c>
      <c r="E76" s="293" t="s">
        <v>112</v>
      </c>
      <c r="F76" s="293" t="s">
        <v>200</v>
      </c>
      <c r="G76" s="294" t="s">
        <v>11</v>
      </c>
      <c r="H76" s="293">
        <v>365</v>
      </c>
      <c r="I76" s="293">
        <v>58</v>
      </c>
      <c r="J76" s="254">
        <v>88</v>
      </c>
      <c r="K76" s="254">
        <v>100</v>
      </c>
      <c r="L76" s="254">
        <v>100</v>
      </c>
      <c r="M76" s="251">
        <f t="shared" si="5"/>
        <v>100</v>
      </c>
      <c r="N76" s="254" t="s">
        <v>536</v>
      </c>
      <c r="O76" s="341">
        <v>15</v>
      </c>
    </row>
    <row r="77" spans="1:15" s="3" customFormat="1" ht="16.5">
      <c r="A77" s="265">
        <v>4</v>
      </c>
      <c r="B77" s="292" t="s">
        <v>357</v>
      </c>
      <c r="C77" s="83" t="s">
        <v>51</v>
      </c>
      <c r="D77" s="83" t="s">
        <v>240</v>
      </c>
      <c r="E77" s="83" t="s">
        <v>245</v>
      </c>
      <c r="F77" s="83" t="s">
        <v>246</v>
      </c>
      <c r="G77" s="311"/>
      <c r="H77" s="83">
        <v>387</v>
      </c>
      <c r="I77" s="83">
        <v>59</v>
      </c>
      <c r="J77" s="254">
        <v>98</v>
      </c>
      <c r="K77" s="254">
        <v>98</v>
      </c>
      <c r="L77" s="254">
        <v>100</v>
      </c>
      <c r="M77" s="251">
        <f t="shared" si="5"/>
        <v>99</v>
      </c>
      <c r="N77" s="265"/>
      <c r="O77" s="404">
        <v>12</v>
      </c>
    </row>
    <row r="78" spans="1:15" s="3" customFormat="1" ht="16.5">
      <c r="A78" s="253">
        <v>5</v>
      </c>
      <c r="B78" s="292" t="s">
        <v>304</v>
      </c>
      <c r="C78" s="299" t="s">
        <v>295</v>
      </c>
      <c r="D78" s="83" t="s">
        <v>52</v>
      </c>
      <c r="E78" s="299" t="s">
        <v>168</v>
      </c>
      <c r="F78" s="299" t="s">
        <v>63</v>
      </c>
      <c r="G78" s="300" t="s">
        <v>64</v>
      </c>
      <c r="H78" s="301">
        <v>350</v>
      </c>
      <c r="I78" s="301">
        <v>19</v>
      </c>
      <c r="J78" s="254">
        <v>96</v>
      </c>
      <c r="K78" s="254">
        <v>94</v>
      </c>
      <c r="L78" s="254">
        <v>100</v>
      </c>
      <c r="M78" s="251">
        <f t="shared" si="5"/>
        <v>98</v>
      </c>
      <c r="N78" s="278"/>
      <c r="O78" s="404">
        <v>10</v>
      </c>
    </row>
    <row r="79" spans="1:15" s="3" customFormat="1" ht="16.5">
      <c r="A79" s="329" t="s">
        <v>537</v>
      </c>
      <c r="B79" s="292" t="s">
        <v>304</v>
      </c>
      <c r="C79" s="299" t="s">
        <v>55</v>
      </c>
      <c r="D79" s="83" t="s">
        <v>52</v>
      </c>
      <c r="E79" s="299" t="s">
        <v>56</v>
      </c>
      <c r="F79" s="299" t="s">
        <v>182</v>
      </c>
      <c r="G79" s="300" t="s">
        <v>64</v>
      </c>
      <c r="H79" s="301">
        <v>350</v>
      </c>
      <c r="I79" s="301">
        <v>84</v>
      </c>
      <c r="J79" s="254">
        <v>95</v>
      </c>
      <c r="K79" s="254">
        <v>100</v>
      </c>
      <c r="L79" s="254">
        <v>95</v>
      </c>
      <c r="M79" s="251">
        <f t="shared" si="5"/>
        <v>97.5</v>
      </c>
      <c r="N79" s="278"/>
      <c r="O79" s="404">
        <v>8</v>
      </c>
    </row>
    <row r="80" spans="1:15" s="3" customFormat="1" ht="16.5">
      <c r="A80" s="329" t="s">
        <v>445</v>
      </c>
      <c r="B80" s="292" t="s">
        <v>359</v>
      </c>
      <c r="C80" s="83" t="s">
        <v>395</v>
      </c>
      <c r="D80" s="83" t="s">
        <v>240</v>
      </c>
      <c r="E80" s="83" t="s">
        <v>252</v>
      </c>
      <c r="F80" s="83" t="s">
        <v>253</v>
      </c>
      <c r="G80" s="311"/>
      <c r="H80" s="83">
        <v>430</v>
      </c>
      <c r="I80" s="83">
        <v>82</v>
      </c>
      <c r="J80" s="254">
        <v>95</v>
      </c>
      <c r="K80" s="254">
        <v>83</v>
      </c>
      <c r="L80" s="254">
        <v>100</v>
      </c>
      <c r="M80" s="251">
        <f t="shared" si="5"/>
        <v>97.5</v>
      </c>
      <c r="N80" s="278"/>
      <c r="O80" s="404">
        <v>6</v>
      </c>
    </row>
    <row r="81" spans="1:15" s="3" customFormat="1" ht="16.5">
      <c r="A81" s="253" t="s">
        <v>538</v>
      </c>
      <c r="B81" s="292" t="s">
        <v>362</v>
      </c>
      <c r="C81" s="83" t="s">
        <v>259</v>
      </c>
      <c r="D81" s="83" t="s">
        <v>240</v>
      </c>
      <c r="E81" s="83" t="s">
        <v>260</v>
      </c>
      <c r="F81" s="83" t="s">
        <v>82</v>
      </c>
      <c r="G81" s="311" t="s">
        <v>16</v>
      </c>
      <c r="H81" s="83">
        <v>375</v>
      </c>
      <c r="I81" s="83">
        <v>27</v>
      </c>
      <c r="J81" s="254">
        <v>100</v>
      </c>
      <c r="K81" s="254">
        <v>94</v>
      </c>
      <c r="L81" s="254">
        <v>89</v>
      </c>
      <c r="M81" s="251">
        <f t="shared" si="5"/>
        <v>97</v>
      </c>
      <c r="N81" s="278"/>
      <c r="O81" s="405">
        <v>4.5</v>
      </c>
    </row>
    <row r="82" spans="1:15" s="3" customFormat="1" ht="16.5">
      <c r="A82" s="253" t="s">
        <v>538</v>
      </c>
      <c r="B82" s="292" t="s">
        <v>385</v>
      </c>
      <c r="C82" s="296" t="s">
        <v>41</v>
      </c>
      <c r="D82" s="296" t="s">
        <v>321</v>
      </c>
      <c r="E82" s="304" t="s">
        <v>322</v>
      </c>
      <c r="F82" s="83" t="s">
        <v>323</v>
      </c>
      <c r="G82" s="306" t="s">
        <v>329</v>
      </c>
      <c r="H82" s="304">
        <v>360</v>
      </c>
      <c r="I82" s="304">
        <v>52</v>
      </c>
      <c r="J82" s="254">
        <v>94</v>
      </c>
      <c r="K82" s="254">
        <v>89</v>
      </c>
      <c r="L82" s="254">
        <v>100</v>
      </c>
      <c r="M82" s="251">
        <f t="shared" si="5"/>
        <v>97</v>
      </c>
      <c r="N82" s="278"/>
      <c r="O82" s="405">
        <v>4.5</v>
      </c>
    </row>
    <row r="83" spans="1:15" s="3" customFormat="1" ht="16.5">
      <c r="A83" s="253" t="s">
        <v>539</v>
      </c>
      <c r="B83" s="292" t="s">
        <v>405</v>
      </c>
      <c r="C83" s="299" t="s">
        <v>89</v>
      </c>
      <c r="D83" s="334" t="s">
        <v>90</v>
      </c>
      <c r="E83" s="335" t="s">
        <v>406</v>
      </c>
      <c r="F83" s="336" t="s">
        <v>407</v>
      </c>
      <c r="G83" s="337" t="s">
        <v>11</v>
      </c>
      <c r="H83" s="338">
        <v>380</v>
      </c>
      <c r="I83" s="338">
        <v>59</v>
      </c>
      <c r="J83" s="254">
        <v>88</v>
      </c>
      <c r="K83" s="254">
        <v>96</v>
      </c>
      <c r="L83" s="254">
        <v>98</v>
      </c>
      <c r="M83" s="251">
        <f t="shared" si="5"/>
        <v>97</v>
      </c>
      <c r="N83" s="278"/>
      <c r="O83" s="404">
        <v>3</v>
      </c>
    </row>
    <row r="84" spans="1:15" s="3" customFormat="1" ht="16.5">
      <c r="A84" s="329" t="s">
        <v>503</v>
      </c>
      <c r="B84" s="292" t="s">
        <v>358</v>
      </c>
      <c r="C84" s="83" t="s">
        <v>250</v>
      </c>
      <c r="D84" s="83" t="s">
        <v>240</v>
      </c>
      <c r="E84" s="83" t="s">
        <v>251</v>
      </c>
      <c r="F84" s="83" t="s">
        <v>246</v>
      </c>
      <c r="G84" s="311"/>
      <c r="H84" s="83">
        <v>387</v>
      </c>
      <c r="I84" s="83">
        <v>81</v>
      </c>
      <c r="J84" s="254">
        <v>100</v>
      </c>
      <c r="K84" s="254">
        <v>93</v>
      </c>
      <c r="L84" s="254">
        <v>90</v>
      </c>
      <c r="M84" s="251">
        <f t="shared" si="5"/>
        <v>96.5</v>
      </c>
      <c r="N84" s="278"/>
      <c r="O84" s="404">
        <v>2</v>
      </c>
    </row>
    <row r="85" spans="1:15" s="3" customFormat="1" ht="16.5">
      <c r="A85" s="253" t="s">
        <v>504</v>
      </c>
      <c r="B85" s="292" t="s">
        <v>280</v>
      </c>
      <c r="C85" s="304" t="s">
        <v>51</v>
      </c>
      <c r="D85" s="296" t="s">
        <v>294</v>
      </c>
      <c r="E85" s="308" t="s">
        <v>284</v>
      </c>
      <c r="F85" s="304" t="s">
        <v>312</v>
      </c>
      <c r="G85" s="309">
        <v>0.05902777777777778</v>
      </c>
      <c r="H85" s="304">
        <v>300</v>
      </c>
      <c r="I85" s="304">
        <v>50</v>
      </c>
      <c r="J85" s="254">
        <v>100</v>
      </c>
      <c r="K85" s="254">
        <v>90</v>
      </c>
      <c r="L85" s="254">
        <v>92</v>
      </c>
      <c r="M85" s="251">
        <f t="shared" si="5"/>
        <v>96</v>
      </c>
      <c r="N85" s="278"/>
      <c r="O85" s="406">
        <v>1</v>
      </c>
    </row>
    <row r="86" spans="1:15" s="3" customFormat="1" ht="16.5">
      <c r="A86" s="329" t="s">
        <v>505</v>
      </c>
      <c r="B86" s="292" t="s">
        <v>354</v>
      </c>
      <c r="C86" s="83" t="s">
        <v>26</v>
      </c>
      <c r="D86" s="83" t="s">
        <v>80</v>
      </c>
      <c r="E86" s="313" t="s">
        <v>235</v>
      </c>
      <c r="F86" s="83" t="s">
        <v>82</v>
      </c>
      <c r="G86" s="311" t="s">
        <v>83</v>
      </c>
      <c r="H86" s="83">
        <v>375</v>
      </c>
      <c r="I86" s="83">
        <v>87</v>
      </c>
      <c r="J86" s="254">
        <v>94</v>
      </c>
      <c r="K86" s="254">
        <v>96</v>
      </c>
      <c r="L86" s="254">
        <v>94</v>
      </c>
      <c r="M86" s="251">
        <f t="shared" si="5"/>
        <v>95</v>
      </c>
      <c r="N86" s="278"/>
      <c r="O86" s="406">
        <v>0</v>
      </c>
    </row>
    <row r="87" spans="1:16" s="3" customFormat="1" ht="16.5">
      <c r="A87" s="253" t="s">
        <v>540</v>
      </c>
      <c r="B87" s="292" t="s">
        <v>378</v>
      </c>
      <c r="C87" s="83" t="s">
        <v>123</v>
      </c>
      <c r="D87" s="83" t="s">
        <v>120</v>
      </c>
      <c r="E87" s="83" t="s">
        <v>124</v>
      </c>
      <c r="F87" s="83" t="s">
        <v>125</v>
      </c>
      <c r="G87" s="300"/>
      <c r="H87" s="83">
        <v>370</v>
      </c>
      <c r="I87" s="83">
        <v>58</v>
      </c>
      <c r="J87" s="254">
        <v>94</v>
      </c>
      <c r="K87" s="254">
        <v>89</v>
      </c>
      <c r="L87" s="254">
        <v>95</v>
      </c>
      <c r="M87" s="251">
        <f t="shared" si="5"/>
        <v>94.5</v>
      </c>
      <c r="N87" s="278"/>
      <c r="O87" s="406">
        <v>0</v>
      </c>
      <c r="P87" s="139"/>
    </row>
    <row r="88" spans="1:16" s="3" customFormat="1" ht="16.5">
      <c r="A88" s="329" t="s">
        <v>541</v>
      </c>
      <c r="B88" s="292" t="s">
        <v>354</v>
      </c>
      <c r="C88" s="83" t="s">
        <v>17</v>
      </c>
      <c r="D88" s="83" t="s">
        <v>80</v>
      </c>
      <c r="E88" s="313" t="s">
        <v>81</v>
      </c>
      <c r="F88" s="83" t="s">
        <v>236</v>
      </c>
      <c r="G88" s="325">
        <v>0.052083333333333336</v>
      </c>
      <c r="H88" s="83">
        <v>380</v>
      </c>
      <c r="I88" s="83">
        <v>54</v>
      </c>
      <c r="J88" s="254">
        <v>84</v>
      </c>
      <c r="K88" s="254">
        <v>100</v>
      </c>
      <c r="L88" s="254">
        <v>89</v>
      </c>
      <c r="M88" s="251">
        <f t="shared" si="5"/>
        <v>94.5</v>
      </c>
      <c r="N88" s="278"/>
      <c r="O88" s="406">
        <v>0</v>
      </c>
      <c r="P88" s="139"/>
    </row>
    <row r="89" spans="1:16" s="3" customFormat="1" ht="16.5">
      <c r="A89" s="253" t="s">
        <v>542</v>
      </c>
      <c r="B89" s="292" t="s">
        <v>305</v>
      </c>
      <c r="C89" s="299" t="s">
        <v>298</v>
      </c>
      <c r="D89" s="83" t="s">
        <v>52</v>
      </c>
      <c r="E89" s="299" t="s">
        <v>61</v>
      </c>
      <c r="F89" s="299" t="s">
        <v>62</v>
      </c>
      <c r="G89" s="300" t="s">
        <v>11</v>
      </c>
      <c r="H89" s="301">
        <v>365</v>
      </c>
      <c r="I89" s="301">
        <v>52</v>
      </c>
      <c r="J89" s="254">
        <v>89</v>
      </c>
      <c r="K89" s="254">
        <v>94</v>
      </c>
      <c r="L89" s="254">
        <v>94</v>
      </c>
      <c r="M89" s="251">
        <f t="shared" si="5"/>
        <v>94</v>
      </c>
      <c r="N89" s="278"/>
      <c r="O89" s="406">
        <v>0</v>
      </c>
      <c r="P89" s="139"/>
    </row>
    <row r="90" spans="1:16" s="3" customFormat="1" ht="16.5">
      <c r="A90" s="329" t="s">
        <v>543</v>
      </c>
      <c r="B90" s="292" t="s">
        <v>289</v>
      </c>
      <c r="C90" s="304" t="s">
        <v>17</v>
      </c>
      <c r="D90" s="296" t="s">
        <v>294</v>
      </c>
      <c r="E90" s="308" t="s">
        <v>291</v>
      </c>
      <c r="F90" s="304" t="s">
        <v>278</v>
      </c>
      <c r="G90" s="309">
        <v>0.05902777777777778</v>
      </c>
      <c r="H90" s="304">
        <v>385</v>
      </c>
      <c r="I90" s="304">
        <v>53</v>
      </c>
      <c r="J90" s="254">
        <v>94</v>
      </c>
      <c r="K90" s="254">
        <v>88</v>
      </c>
      <c r="L90" s="254">
        <v>94</v>
      </c>
      <c r="M90" s="251">
        <f t="shared" si="5"/>
        <v>94</v>
      </c>
      <c r="N90" s="278"/>
      <c r="O90" s="406">
        <v>0</v>
      </c>
      <c r="P90" s="119"/>
    </row>
    <row r="91" spans="1:16" s="3" customFormat="1" ht="16.5">
      <c r="A91" s="253" t="s">
        <v>544</v>
      </c>
      <c r="B91" s="292" t="s">
        <v>306</v>
      </c>
      <c r="C91" s="299" t="s">
        <v>26</v>
      </c>
      <c r="D91" s="83" t="s">
        <v>52</v>
      </c>
      <c r="E91" s="299" t="s">
        <v>299</v>
      </c>
      <c r="F91" s="299" t="s">
        <v>300</v>
      </c>
      <c r="G91" s="300" t="s">
        <v>83</v>
      </c>
      <c r="H91" s="301">
        <v>356</v>
      </c>
      <c r="I91" s="301">
        <v>55</v>
      </c>
      <c r="J91" s="254">
        <v>95</v>
      </c>
      <c r="K91" s="254">
        <v>84</v>
      </c>
      <c r="L91" s="254">
        <v>93</v>
      </c>
      <c r="M91" s="251">
        <f t="shared" si="5"/>
        <v>94</v>
      </c>
      <c r="N91" s="278"/>
      <c r="O91" s="406">
        <v>0</v>
      </c>
      <c r="P91" s="139"/>
    </row>
    <row r="92" spans="1:16" ht="16.5">
      <c r="A92" s="329" t="s">
        <v>506</v>
      </c>
      <c r="B92" s="292" t="s">
        <v>341</v>
      </c>
      <c r="C92" s="83" t="s">
        <v>7</v>
      </c>
      <c r="D92" s="83" t="s">
        <v>78</v>
      </c>
      <c r="E92" s="293" t="s">
        <v>113</v>
      </c>
      <c r="F92" s="293" t="s">
        <v>201</v>
      </c>
      <c r="G92" s="294" t="s">
        <v>11</v>
      </c>
      <c r="H92" s="293">
        <v>370</v>
      </c>
      <c r="I92" s="293">
        <v>4</v>
      </c>
      <c r="J92" s="254">
        <v>84</v>
      </c>
      <c r="K92" s="254">
        <v>95</v>
      </c>
      <c r="L92" s="254">
        <v>92</v>
      </c>
      <c r="M92" s="251">
        <f t="shared" si="5"/>
        <v>93.5</v>
      </c>
      <c r="N92" s="320"/>
      <c r="O92" s="406">
        <v>0</v>
      </c>
      <c r="P92" s="150"/>
    </row>
    <row r="93" spans="1:16" ht="16.5">
      <c r="A93" s="253" t="s">
        <v>507</v>
      </c>
      <c r="B93" s="292" t="s">
        <v>379</v>
      </c>
      <c r="C93" s="83" t="s">
        <v>121</v>
      </c>
      <c r="D93" s="83" t="s">
        <v>120</v>
      </c>
      <c r="E93" s="83" t="s">
        <v>122</v>
      </c>
      <c r="F93" s="83" t="s">
        <v>279</v>
      </c>
      <c r="G93" s="300"/>
      <c r="H93" s="83">
        <v>365</v>
      </c>
      <c r="I93" s="83">
        <v>53</v>
      </c>
      <c r="J93" s="254">
        <v>90</v>
      </c>
      <c r="K93" s="254">
        <v>40</v>
      </c>
      <c r="L93" s="254">
        <v>94</v>
      </c>
      <c r="M93" s="251">
        <f t="shared" si="5"/>
        <v>92</v>
      </c>
      <c r="N93" s="320"/>
      <c r="O93" s="406">
        <v>0</v>
      </c>
      <c r="P93" s="150"/>
    </row>
    <row r="94" spans="1:16" ht="16.5">
      <c r="A94" s="329" t="s">
        <v>508</v>
      </c>
      <c r="B94" s="292" t="s">
        <v>361</v>
      </c>
      <c r="C94" s="83" t="s">
        <v>27</v>
      </c>
      <c r="D94" s="83" t="s">
        <v>240</v>
      </c>
      <c r="E94" s="83" t="s">
        <v>257</v>
      </c>
      <c r="F94" s="83" t="s">
        <v>258</v>
      </c>
      <c r="G94" s="311"/>
      <c r="H94" s="83">
        <v>387</v>
      </c>
      <c r="I94" s="83">
        <v>54</v>
      </c>
      <c r="J94" s="254">
        <v>89</v>
      </c>
      <c r="K94" s="254">
        <v>84</v>
      </c>
      <c r="L94" s="254">
        <v>89</v>
      </c>
      <c r="M94" s="251">
        <f t="shared" si="5"/>
        <v>89</v>
      </c>
      <c r="N94" s="320"/>
      <c r="O94" s="406">
        <v>0</v>
      </c>
      <c r="P94" s="171"/>
    </row>
    <row r="95" spans="1:16" s="333" customFormat="1" ht="16.5">
      <c r="A95" s="253" t="s">
        <v>509</v>
      </c>
      <c r="B95" s="292" t="s">
        <v>280</v>
      </c>
      <c r="C95" s="304" t="s">
        <v>392</v>
      </c>
      <c r="D95" s="296" t="s">
        <v>294</v>
      </c>
      <c r="E95" s="308" t="s">
        <v>283</v>
      </c>
      <c r="F95" s="304" t="s">
        <v>278</v>
      </c>
      <c r="G95" s="309">
        <v>0.05902777777777778</v>
      </c>
      <c r="H95" s="304">
        <v>385</v>
      </c>
      <c r="I95" s="304">
        <v>81</v>
      </c>
      <c r="J95" s="254">
        <v>69</v>
      </c>
      <c r="K95" s="254">
        <v>82</v>
      </c>
      <c r="L95" s="254">
        <v>88</v>
      </c>
      <c r="M95" s="251">
        <f t="shared" si="5"/>
        <v>85</v>
      </c>
      <c r="N95" s="330"/>
      <c r="O95" s="406">
        <v>0</v>
      </c>
      <c r="P95" s="171"/>
    </row>
    <row r="96" spans="1:16" s="333" customFormat="1" ht="16.5">
      <c r="A96" s="329" t="s">
        <v>510</v>
      </c>
      <c r="B96" s="292" t="s">
        <v>386</v>
      </c>
      <c r="C96" s="296" t="s">
        <v>328</v>
      </c>
      <c r="D96" s="296" t="s">
        <v>321</v>
      </c>
      <c r="E96" s="304" t="s">
        <v>324</v>
      </c>
      <c r="F96" s="83" t="s">
        <v>325</v>
      </c>
      <c r="G96" s="306" t="s">
        <v>39</v>
      </c>
      <c r="H96" s="304">
        <v>340</v>
      </c>
      <c r="I96" s="304">
        <v>55</v>
      </c>
      <c r="J96" s="254">
        <v>57</v>
      </c>
      <c r="K96" s="254">
        <v>92</v>
      </c>
      <c r="L96" s="254">
        <v>77</v>
      </c>
      <c r="M96" s="251">
        <f t="shared" si="5"/>
        <v>84.5</v>
      </c>
      <c r="N96" s="330"/>
      <c r="O96" s="406">
        <v>0</v>
      </c>
      <c r="P96" s="119"/>
    </row>
    <row r="97" spans="1:14" ht="16.5">
      <c r="A97" s="167"/>
      <c r="B97" s="135"/>
      <c r="C97" s="135"/>
      <c r="D97" s="135"/>
      <c r="E97" s="137"/>
      <c r="F97" s="135"/>
      <c r="G97" s="137"/>
      <c r="H97" s="136"/>
      <c r="I97" s="172"/>
      <c r="J97" s="163"/>
      <c r="K97" s="163"/>
      <c r="L97" s="163"/>
      <c r="M97" s="173"/>
      <c r="N97" s="173"/>
    </row>
    <row r="98" spans="1:16" ht="22.5" customHeight="1">
      <c r="A98" s="174" t="s">
        <v>498</v>
      </c>
      <c r="B98" s="135"/>
      <c r="C98" s="135"/>
      <c r="D98" s="135"/>
      <c r="E98" s="136"/>
      <c r="F98" s="135"/>
      <c r="G98" s="137"/>
      <c r="H98" s="138"/>
      <c r="I98" s="136"/>
      <c r="J98" s="167"/>
      <c r="K98" s="167"/>
      <c r="L98" s="167"/>
      <c r="M98" s="168"/>
      <c r="N98" s="167"/>
      <c r="O98" s="175"/>
      <c r="P98" s="129"/>
    </row>
    <row r="99" spans="1:16" ht="12.75">
      <c r="A99" s="176" t="s">
        <v>133</v>
      </c>
      <c r="B99" s="177" t="s">
        <v>0</v>
      </c>
      <c r="C99" s="178"/>
      <c r="D99" s="178"/>
      <c r="E99" s="179"/>
      <c r="F99" s="178" t="s">
        <v>134</v>
      </c>
      <c r="G99" s="180"/>
      <c r="H99" s="180"/>
      <c r="I99" s="179"/>
      <c r="J99" s="233" t="s">
        <v>135</v>
      </c>
      <c r="K99" s="234"/>
      <c r="L99" s="235"/>
      <c r="M99" s="181" t="s">
        <v>136</v>
      </c>
      <c r="N99" s="182" t="s">
        <v>137</v>
      </c>
      <c r="O99" s="149" t="s">
        <v>155</v>
      </c>
      <c r="P99" s="129"/>
    </row>
    <row r="100" spans="1:16" s="333" customFormat="1" ht="16.5">
      <c r="A100" s="183" t="s">
        <v>138</v>
      </c>
      <c r="B100" s="183" t="s">
        <v>3</v>
      </c>
      <c r="C100" s="183" t="s">
        <v>4</v>
      </c>
      <c r="D100" s="183" t="s">
        <v>139</v>
      </c>
      <c r="E100" s="183" t="s">
        <v>5</v>
      </c>
      <c r="F100" s="184"/>
      <c r="G100" s="183" t="s">
        <v>140</v>
      </c>
      <c r="H100" s="183" t="s">
        <v>141</v>
      </c>
      <c r="I100" s="183" t="s">
        <v>142</v>
      </c>
      <c r="J100" s="185">
        <v>1</v>
      </c>
      <c r="K100" s="185">
        <v>2</v>
      </c>
      <c r="L100" s="185">
        <v>3</v>
      </c>
      <c r="M100" s="186" t="s">
        <v>143</v>
      </c>
      <c r="N100" s="187" t="s">
        <v>144</v>
      </c>
      <c r="O100" s="156" t="s">
        <v>500</v>
      </c>
      <c r="P100" s="139"/>
    </row>
    <row r="101" spans="1:16" s="333" customFormat="1" ht="16.5">
      <c r="A101" s="241">
        <v>1</v>
      </c>
      <c r="B101" s="242" t="s">
        <v>304</v>
      </c>
      <c r="C101" s="245" t="s">
        <v>295</v>
      </c>
      <c r="D101" s="243" t="s">
        <v>52</v>
      </c>
      <c r="E101" s="245" t="s">
        <v>168</v>
      </c>
      <c r="F101" s="245" t="s">
        <v>296</v>
      </c>
      <c r="G101" s="246" t="s">
        <v>19</v>
      </c>
      <c r="H101" s="266">
        <v>363</v>
      </c>
      <c r="I101" s="266">
        <v>84</v>
      </c>
      <c r="J101" s="340">
        <v>100</v>
      </c>
      <c r="K101" s="341">
        <v>93</v>
      </c>
      <c r="L101" s="341">
        <v>98</v>
      </c>
      <c r="M101" s="251">
        <v>90.67</v>
      </c>
      <c r="N101" s="251">
        <f aca="true" t="shared" si="6" ref="N101:N106">(SUM(J101:L101)-MIN(J101:L101))/2+M101</f>
        <v>189.67000000000002</v>
      </c>
      <c r="O101" s="407">
        <v>21</v>
      </c>
      <c r="P101" s="139"/>
    </row>
    <row r="102" spans="1:16" s="333" customFormat="1" ht="16.5">
      <c r="A102" s="241">
        <v>2</v>
      </c>
      <c r="B102" s="242" t="s">
        <v>306</v>
      </c>
      <c r="C102" s="245" t="s">
        <v>26</v>
      </c>
      <c r="D102" s="243" t="s">
        <v>52</v>
      </c>
      <c r="E102" s="245" t="s">
        <v>299</v>
      </c>
      <c r="F102" s="245" t="s">
        <v>165</v>
      </c>
      <c r="G102" s="246" t="s">
        <v>19</v>
      </c>
      <c r="H102" s="266">
        <v>368</v>
      </c>
      <c r="I102" s="266">
        <v>58</v>
      </c>
      <c r="J102" s="340">
        <v>94</v>
      </c>
      <c r="K102" s="341">
        <v>98</v>
      </c>
      <c r="L102" s="341">
        <v>93</v>
      </c>
      <c r="M102" s="251">
        <v>87.33</v>
      </c>
      <c r="N102" s="251">
        <f t="shared" si="6"/>
        <v>183.32999999999998</v>
      </c>
      <c r="O102" s="408">
        <v>18</v>
      </c>
      <c r="P102" s="139"/>
    </row>
    <row r="103" spans="1:16" s="333" customFormat="1" ht="16.5">
      <c r="A103" s="241">
        <v>3</v>
      </c>
      <c r="B103" s="242" t="s">
        <v>305</v>
      </c>
      <c r="C103" s="245" t="s">
        <v>147</v>
      </c>
      <c r="D103" s="243" t="s">
        <v>52</v>
      </c>
      <c r="E103" s="245" t="s">
        <v>59</v>
      </c>
      <c r="F103" s="245" t="s">
        <v>49</v>
      </c>
      <c r="G103" s="246" t="s">
        <v>11</v>
      </c>
      <c r="H103" s="266">
        <v>360</v>
      </c>
      <c r="I103" s="266">
        <v>81</v>
      </c>
      <c r="J103" s="340">
        <v>96</v>
      </c>
      <c r="K103" s="341">
        <v>98</v>
      </c>
      <c r="L103" s="341">
        <v>95</v>
      </c>
      <c r="M103" s="251">
        <v>81.67</v>
      </c>
      <c r="N103" s="251">
        <f t="shared" si="6"/>
        <v>178.67000000000002</v>
      </c>
      <c r="O103" s="408">
        <v>15</v>
      </c>
      <c r="P103" s="139"/>
    </row>
    <row r="104" spans="1:16" s="333" customFormat="1" ht="16.5">
      <c r="A104" s="254">
        <v>4</v>
      </c>
      <c r="B104" s="242" t="s">
        <v>358</v>
      </c>
      <c r="C104" s="243" t="s">
        <v>77</v>
      </c>
      <c r="D104" s="243" t="s">
        <v>240</v>
      </c>
      <c r="E104" s="243" t="s">
        <v>248</v>
      </c>
      <c r="F104" s="243" t="s">
        <v>18</v>
      </c>
      <c r="G104" s="253" t="s">
        <v>249</v>
      </c>
      <c r="H104" s="243">
        <v>370</v>
      </c>
      <c r="I104" s="243">
        <v>59</v>
      </c>
      <c r="J104" s="340">
        <v>94</v>
      </c>
      <c r="K104" s="341">
        <v>87</v>
      </c>
      <c r="L104" s="341">
        <v>83</v>
      </c>
      <c r="M104" s="251">
        <v>79.33</v>
      </c>
      <c r="N104" s="251">
        <f t="shared" si="6"/>
        <v>169.82999999999998</v>
      </c>
      <c r="O104" s="408">
        <v>12</v>
      </c>
      <c r="P104" s="139"/>
    </row>
    <row r="105" spans="1:16" s="333" customFormat="1" ht="16.5">
      <c r="A105" s="254">
        <v>5</v>
      </c>
      <c r="B105" s="242" t="s">
        <v>344</v>
      </c>
      <c r="C105" s="243" t="s">
        <v>203</v>
      </c>
      <c r="D105" s="243" t="s">
        <v>78</v>
      </c>
      <c r="E105" s="285" t="s">
        <v>204</v>
      </c>
      <c r="F105" s="285" t="s">
        <v>205</v>
      </c>
      <c r="G105" s="286" t="s">
        <v>39</v>
      </c>
      <c r="H105" s="285">
        <v>335</v>
      </c>
      <c r="I105" s="285">
        <v>83</v>
      </c>
      <c r="J105" s="340">
        <v>89</v>
      </c>
      <c r="K105" s="341">
        <v>78</v>
      </c>
      <c r="L105" s="341">
        <v>84</v>
      </c>
      <c r="M105" s="251">
        <v>79.67</v>
      </c>
      <c r="N105" s="251">
        <f t="shared" si="6"/>
        <v>166.17000000000002</v>
      </c>
      <c r="O105" s="408">
        <v>10</v>
      </c>
      <c r="P105" s="139"/>
    </row>
    <row r="106" spans="1:16" s="333" customFormat="1" ht="16.5">
      <c r="A106" s="254">
        <v>6</v>
      </c>
      <c r="B106" s="242" t="s">
        <v>387</v>
      </c>
      <c r="C106" s="280" t="s">
        <v>27</v>
      </c>
      <c r="D106" s="280" t="s">
        <v>321</v>
      </c>
      <c r="E106" s="255" t="s">
        <v>326</v>
      </c>
      <c r="F106" s="243" t="s">
        <v>327</v>
      </c>
      <c r="G106" s="342" t="s">
        <v>11</v>
      </c>
      <c r="H106" s="255">
        <v>375</v>
      </c>
      <c r="I106" s="255">
        <v>85</v>
      </c>
      <c r="J106" s="340">
        <v>63</v>
      </c>
      <c r="K106" s="341">
        <v>82</v>
      </c>
      <c r="L106" s="341">
        <v>80</v>
      </c>
      <c r="M106" s="251">
        <v>83</v>
      </c>
      <c r="N106" s="251">
        <f t="shared" si="6"/>
        <v>164</v>
      </c>
      <c r="O106" s="408">
        <v>8</v>
      </c>
      <c r="P106" s="139"/>
    </row>
    <row r="107" spans="1:16" s="333" customFormat="1" ht="27" customHeight="1">
      <c r="A107" s="134" t="s">
        <v>184</v>
      </c>
      <c r="B107" s="35"/>
      <c r="C107" s="135"/>
      <c r="D107" s="135"/>
      <c r="E107" s="136"/>
      <c r="F107" s="135"/>
      <c r="G107" s="137"/>
      <c r="H107" s="138"/>
      <c r="I107" s="136"/>
      <c r="J107" s="115"/>
      <c r="K107" s="115"/>
      <c r="L107" s="115"/>
      <c r="M107" s="117"/>
      <c r="N107" s="115"/>
      <c r="O107" s="160"/>
      <c r="P107" s="139"/>
    </row>
    <row r="108" spans="1:16" s="333" customFormat="1" ht="16.5">
      <c r="A108" s="120" t="s">
        <v>133</v>
      </c>
      <c r="B108" s="121" t="s">
        <v>0</v>
      </c>
      <c r="C108" s="122"/>
      <c r="D108" s="122"/>
      <c r="E108" s="123"/>
      <c r="F108" s="122" t="s">
        <v>134</v>
      </c>
      <c r="G108" s="124"/>
      <c r="H108" s="124"/>
      <c r="I108" s="123"/>
      <c r="J108" s="230" t="s">
        <v>135</v>
      </c>
      <c r="K108" s="231"/>
      <c r="L108" s="232"/>
      <c r="M108" s="125" t="s">
        <v>137</v>
      </c>
      <c r="N108" s="188" t="s">
        <v>145</v>
      </c>
      <c r="O108" s="149" t="s">
        <v>155</v>
      </c>
      <c r="P108" s="139"/>
    </row>
    <row r="109" spans="1:16" ht="16.5">
      <c r="A109" s="130" t="s">
        <v>138</v>
      </c>
      <c r="B109" s="130" t="s">
        <v>3</v>
      </c>
      <c r="C109" s="130" t="s">
        <v>4</v>
      </c>
      <c r="D109" s="130" t="s">
        <v>139</v>
      </c>
      <c r="E109" s="130" t="s">
        <v>5</v>
      </c>
      <c r="F109" s="131"/>
      <c r="G109" s="130" t="s">
        <v>140</v>
      </c>
      <c r="H109" s="130" t="s">
        <v>141</v>
      </c>
      <c r="I109" s="130" t="s">
        <v>142</v>
      </c>
      <c r="J109" s="132">
        <v>1</v>
      </c>
      <c r="K109" s="132">
        <v>2</v>
      </c>
      <c r="L109" s="132">
        <v>3</v>
      </c>
      <c r="M109" s="133" t="s">
        <v>144</v>
      </c>
      <c r="N109" s="130" t="s">
        <v>146</v>
      </c>
      <c r="O109" s="156" t="s">
        <v>500</v>
      </c>
      <c r="P109" s="139"/>
    </row>
    <row r="110" spans="1:16" ht="16.5">
      <c r="A110" s="241">
        <v>1</v>
      </c>
      <c r="B110" s="409" t="s">
        <v>339</v>
      </c>
      <c r="C110" s="410" t="s">
        <v>27</v>
      </c>
      <c r="D110" s="410" t="s">
        <v>78</v>
      </c>
      <c r="E110" s="411" t="s">
        <v>108</v>
      </c>
      <c r="F110" s="411" t="s">
        <v>198</v>
      </c>
      <c r="G110" s="346" t="s">
        <v>199</v>
      </c>
      <c r="H110" s="411">
        <v>380</v>
      </c>
      <c r="I110" s="411">
        <v>59</v>
      </c>
      <c r="J110" s="254">
        <v>100</v>
      </c>
      <c r="K110" s="254">
        <v>98</v>
      </c>
      <c r="L110" s="254">
        <v>100</v>
      </c>
      <c r="M110" s="251">
        <f aca="true" t="shared" si="7" ref="M110:M135">(SUM(J110:L110)-MIN(J110:L110))/2</f>
        <v>100</v>
      </c>
      <c r="N110" s="251" t="s">
        <v>536</v>
      </c>
      <c r="O110" s="400">
        <v>21</v>
      </c>
      <c r="P110" s="3"/>
    </row>
    <row r="111" spans="1:16" ht="16.5">
      <c r="A111" s="277">
        <v>2</v>
      </c>
      <c r="B111" s="292" t="s">
        <v>351</v>
      </c>
      <c r="C111" s="83" t="s">
        <v>20</v>
      </c>
      <c r="D111" s="83" t="s">
        <v>15</v>
      </c>
      <c r="E111" s="83" t="s">
        <v>228</v>
      </c>
      <c r="F111" s="83" t="s">
        <v>20</v>
      </c>
      <c r="G111" s="311" t="s">
        <v>19</v>
      </c>
      <c r="H111" s="83">
        <v>350</v>
      </c>
      <c r="I111" s="83">
        <v>30</v>
      </c>
      <c r="J111" s="254">
        <v>100</v>
      </c>
      <c r="K111" s="254">
        <v>98</v>
      </c>
      <c r="L111" s="254">
        <v>100</v>
      </c>
      <c r="M111" s="251">
        <f t="shared" si="7"/>
        <v>100</v>
      </c>
      <c r="N111" s="251" t="s">
        <v>536</v>
      </c>
      <c r="O111" s="341">
        <v>18</v>
      </c>
      <c r="P111" s="139"/>
    </row>
    <row r="112" spans="1:16" ht="21" customHeight="1">
      <c r="A112" s="241">
        <v>3</v>
      </c>
      <c r="B112" s="292" t="s">
        <v>342</v>
      </c>
      <c r="C112" s="83" t="s">
        <v>27</v>
      </c>
      <c r="D112" s="83" t="s">
        <v>78</v>
      </c>
      <c r="E112" s="293" t="s">
        <v>118</v>
      </c>
      <c r="F112" s="293" t="s">
        <v>100</v>
      </c>
      <c r="G112" s="294" t="s">
        <v>28</v>
      </c>
      <c r="H112" s="293">
        <v>368</v>
      </c>
      <c r="I112" s="293">
        <v>66</v>
      </c>
      <c r="J112" s="254">
        <v>95</v>
      </c>
      <c r="K112" s="254">
        <v>98</v>
      </c>
      <c r="L112" s="254">
        <v>100</v>
      </c>
      <c r="M112" s="251">
        <f t="shared" si="7"/>
        <v>99</v>
      </c>
      <c r="N112" s="251"/>
      <c r="O112" s="341">
        <v>15</v>
      </c>
      <c r="P112" s="139"/>
    </row>
    <row r="113" spans="1:16" ht="21" customHeight="1">
      <c r="A113" s="320">
        <v>4</v>
      </c>
      <c r="B113" s="292" t="s">
        <v>335</v>
      </c>
      <c r="C113" s="304" t="s">
        <v>66</v>
      </c>
      <c r="D113" s="83" t="s">
        <v>94</v>
      </c>
      <c r="E113" s="305" t="s">
        <v>95</v>
      </c>
      <c r="F113" s="83" t="s">
        <v>191</v>
      </c>
      <c r="G113" s="309">
        <v>0.05555555555555555</v>
      </c>
      <c r="H113" s="307">
        <v>371</v>
      </c>
      <c r="I113" s="305">
        <v>59</v>
      </c>
      <c r="J113" s="254">
        <v>98</v>
      </c>
      <c r="K113" s="254">
        <v>100</v>
      </c>
      <c r="L113" s="254">
        <v>93</v>
      </c>
      <c r="M113" s="251">
        <f t="shared" si="7"/>
        <v>99</v>
      </c>
      <c r="N113" s="251"/>
      <c r="O113" s="404">
        <v>12</v>
      </c>
      <c r="P113" s="139"/>
    </row>
    <row r="114" spans="1:16" ht="16.5">
      <c r="A114" s="254">
        <v>5</v>
      </c>
      <c r="B114" s="292" t="s">
        <v>339</v>
      </c>
      <c r="C114" s="83" t="s">
        <v>114</v>
      </c>
      <c r="D114" s="83" t="s">
        <v>78</v>
      </c>
      <c r="E114" s="293" t="s">
        <v>115</v>
      </c>
      <c r="F114" s="293" t="s">
        <v>100</v>
      </c>
      <c r="G114" s="294"/>
      <c r="H114" s="293">
        <v>370</v>
      </c>
      <c r="I114" s="293">
        <v>54</v>
      </c>
      <c r="J114" s="254">
        <v>92</v>
      </c>
      <c r="K114" s="254">
        <v>100</v>
      </c>
      <c r="L114" s="254">
        <v>98</v>
      </c>
      <c r="M114" s="251">
        <f t="shared" si="7"/>
        <v>99</v>
      </c>
      <c r="N114" s="251"/>
      <c r="O114" s="404">
        <v>10</v>
      </c>
      <c r="P114" s="139"/>
    </row>
    <row r="115" spans="1:16" ht="16.5">
      <c r="A115" s="320">
        <v>6</v>
      </c>
      <c r="B115" s="292" t="s">
        <v>340</v>
      </c>
      <c r="C115" s="83" t="s">
        <v>105</v>
      </c>
      <c r="D115" s="83" t="s">
        <v>78</v>
      </c>
      <c r="E115" s="293" t="s">
        <v>116</v>
      </c>
      <c r="F115" s="293" t="s">
        <v>117</v>
      </c>
      <c r="G115" s="294" t="s">
        <v>11</v>
      </c>
      <c r="H115" s="293">
        <v>560</v>
      </c>
      <c r="I115" s="293">
        <v>54</v>
      </c>
      <c r="J115" s="254">
        <v>40</v>
      </c>
      <c r="K115" s="254">
        <v>98</v>
      </c>
      <c r="L115" s="254">
        <v>100</v>
      </c>
      <c r="M115" s="251">
        <f t="shared" si="7"/>
        <v>99</v>
      </c>
      <c r="N115" s="251"/>
      <c r="O115" s="404">
        <v>8</v>
      </c>
      <c r="P115" s="3"/>
    </row>
    <row r="116" spans="1:16" s="333" customFormat="1" ht="16.5">
      <c r="A116" s="254">
        <v>7</v>
      </c>
      <c r="B116" s="292" t="s">
        <v>342</v>
      </c>
      <c r="C116" s="83" t="s">
        <v>14</v>
      </c>
      <c r="D116" s="83" t="s">
        <v>78</v>
      </c>
      <c r="E116" s="293" t="s">
        <v>119</v>
      </c>
      <c r="F116" s="293" t="s">
        <v>100</v>
      </c>
      <c r="G116" s="294" t="s">
        <v>28</v>
      </c>
      <c r="H116" s="293">
        <v>358</v>
      </c>
      <c r="I116" s="293">
        <v>56</v>
      </c>
      <c r="J116" s="254">
        <v>100</v>
      </c>
      <c r="K116" s="254">
        <v>98</v>
      </c>
      <c r="L116" s="254">
        <v>0</v>
      </c>
      <c r="M116" s="251">
        <f t="shared" si="7"/>
        <v>99</v>
      </c>
      <c r="N116" s="251"/>
      <c r="O116" s="404">
        <v>6</v>
      </c>
      <c r="P116" s="139"/>
    </row>
    <row r="117" spans="1:16" s="333" customFormat="1" ht="16.5">
      <c r="A117" s="320">
        <v>8</v>
      </c>
      <c r="B117" s="292" t="s">
        <v>373</v>
      </c>
      <c r="C117" s="296" t="s">
        <v>44</v>
      </c>
      <c r="D117" s="296" t="s">
        <v>30</v>
      </c>
      <c r="E117" s="297" t="s">
        <v>45</v>
      </c>
      <c r="F117" s="296" t="s">
        <v>49</v>
      </c>
      <c r="G117" s="354">
        <v>0.0763888888888889</v>
      </c>
      <c r="H117" s="297" t="s">
        <v>50</v>
      </c>
      <c r="I117" s="296">
        <v>14</v>
      </c>
      <c r="J117" s="254">
        <v>96</v>
      </c>
      <c r="K117" s="254">
        <v>98</v>
      </c>
      <c r="L117" s="254">
        <v>92</v>
      </c>
      <c r="M117" s="251">
        <f t="shared" si="7"/>
        <v>97</v>
      </c>
      <c r="N117" s="251"/>
      <c r="O117" s="404">
        <v>5</v>
      </c>
      <c r="P117" s="139"/>
    </row>
    <row r="118" spans="1:16" s="333" customFormat="1" ht="16.5">
      <c r="A118" s="254">
        <v>9</v>
      </c>
      <c r="B118" s="292" t="s">
        <v>356</v>
      </c>
      <c r="C118" s="83" t="s">
        <v>147</v>
      </c>
      <c r="D118" s="83" t="s">
        <v>600</v>
      </c>
      <c r="E118" s="83" t="s">
        <v>239</v>
      </c>
      <c r="F118" s="83" t="s">
        <v>178</v>
      </c>
      <c r="G118" s="311" t="s">
        <v>83</v>
      </c>
      <c r="H118" s="83">
        <v>440</v>
      </c>
      <c r="I118" s="83">
        <v>54</v>
      </c>
      <c r="J118" s="254">
        <v>94</v>
      </c>
      <c r="K118" s="254">
        <v>100</v>
      </c>
      <c r="L118" s="254">
        <v>84</v>
      </c>
      <c r="M118" s="251">
        <f t="shared" si="7"/>
        <v>97</v>
      </c>
      <c r="N118" s="251"/>
      <c r="O118" s="404">
        <v>4</v>
      </c>
      <c r="P118" s="139"/>
    </row>
    <row r="119" spans="1:16" s="333" customFormat="1" ht="16.5">
      <c r="A119" s="320">
        <v>10</v>
      </c>
      <c r="B119" s="292" t="s">
        <v>363</v>
      </c>
      <c r="C119" s="83" t="s">
        <v>271</v>
      </c>
      <c r="D119" s="83" t="s">
        <v>240</v>
      </c>
      <c r="E119" s="83" t="s">
        <v>269</v>
      </c>
      <c r="F119" s="83" t="s">
        <v>270</v>
      </c>
      <c r="G119" s="311"/>
      <c r="H119" s="83">
        <v>396</v>
      </c>
      <c r="I119" s="83">
        <v>92</v>
      </c>
      <c r="J119" s="254">
        <v>95</v>
      </c>
      <c r="K119" s="254">
        <v>93</v>
      </c>
      <c r="L119" s="254">
        <v>98</v>
      </c>
      <c r="M119" s="251">
        <f t="shared" si="7"/>
        <v>96.5</v>
      </c>
      <c r="N119" s="251"/>
      <c r="O119" s="404">
        <v>2.5</v>
      </c>
      <c r="P119" s="139"/>
    </row>
    <row r="120" spans="1:16" s="333" customFormat="1" ht="16.5">
      <c r="A120" s="254">
        <v>11</v>
      </c>
      <c r="B120" s="292" t="s">
        <v>360</v>
      </c>
      <c r="C120" s="83" t="s">
        <v>101</v>
      </c>
      <c r="D120" s="83" t="s">
        <v>240</v>
      </c>
      <c r="E120" s="83" t="s">
        <v>268</v>
      </c>
      <c r="F120" s="83" t="s">
        <v>247</v>
      </c>
      <c r="G120" s="311" t="s">
        <v>11</v>
      </c>
      <c r="H120" s="83">
        <v>378</v>
      </c>
      <c r="I120" s="83">
        <v>87</v>
      </c>
      <c r="J120" s="254">
        <v>84</v>
      </c>
      <c r="K120" s="254">
        <v>95</v>
      </c>
      <c r="L120" s="254">
        <v>98</v>
      </c>
      <c r="M120" s="251">
        <f t="shared" si="7"/>
        <v>96.5</v>
      </c>
      <c r="N120" s="251"/>
      <c r="O120" s="404">
        <v>2</v>
      </c>
      <c r="P120" s="139"/>
    </row>
    <row r="121" spans="1:16" s="333" customFormat="1" ht="16.5">
      <c r="A121" s="412" t="s">
        <v>564</v>
      </c>
      <c r="B121" s="292" t="s">
        <v>333</v>
      </c>
      <c r="C121" s="304" t="s">
        <v>96</v>
      </c>
      <c r="D121" s="83" t="s">
        <v>94</v>
      </c>
      <c r="E121" s="305" t="s">
        <v>97</v>
      </c>
      <c r="F121" s="83" t="s">
        <v>186</v>
      </c>
      <c r="G121" s="309">
        <v>0.04861111111111111</v>
      </c>
      <c r="H121" s="307">
        <v>370</v>
      </c>
      <c r="I121" s="304">
        <v>85</v>
      </c>
      <c r="J121" s="254">
        <v>94</v>
      </c>
      <c r="K121" s="254">
        <v>94</v>
      </c>
      <c r="L121" s="254">
        <v>98</v>
      </c>
      <c r="M121" s="251">
        <f t="shared" si="7"/>
        <v>96</v>
      </c>
      <c r="N121" s="251"/>
      <c r="O121" s="413">
        <v>0.5</v>
      </c>
      <c r="P121" s="139"/>
    </row>
    <row r="122" spans="1:16" s="333" customFormat="1" ht="16.5">
      <c r="A122" s="412" t="s">
        <v>564</v>
      </c>
      <c r="B122" s="292" t="s">
        <v>339</v>
      </c>
      <c r="C122" s="83" t="s">
        <v>17</v>
      </c>
      <c r="D122" s="83" t="s">
        <v>78</v>
      </c>
      <c r="E122" s="293" t="s">
        <v>107</v>
      </c>
      <c r="F122" s="293" t="s">
        <v>198</v>
      </c>
      <c r="G122" s="294" t="s">
        <v>199</v>
      </c>
      <c r="H122" s="293">
        <v>377</v>
      </c>
      <c r="I122" s="293">
        <v>57</v>
      </c>
      <c r="J122" s="254">
        <v>98</v>
      </c>
      <c r="K122" s="254">
        <v>94</v>
      </c>
      <c r="L122" s="254">
        <v>94</v>
      </c>
      <c r="M122" s="251">
        <f t="shared" si="7"/>
        <v>96</v>
      </c>
      <c r="N122" s="251"/>
      <c r="O122" s="413">
        <v>0.5</v>
      </c>
      <c r="P122" s="139"/>
    </row>
    <row r="123" spans="1:15" ht="16.5">
      <c r="A123" s="320">
        <v>14</v>
      </c>
      <c r="B123" s="292" t="s">
        <v>441</v>
      </c>
      <c r="C123" s="83" t="s">
        <v>263</v>
      </c>
      <c r="D123" s="83" t="s">
        <v>240</v>
      </c>
      <c r="E123" s="83" t="s">
        <v>264</v>
      </c>
      <c r="F123" s="83" t="s">
        <v>265</v>
      </c>
      <c r="G123" s="311"/>
      <c r="H123" s="83">
        <v>387</v>
      </c>
      <c r="I123" s="83">
        <v>82</v>
      </c>
      <c r="J123" s="254">
        <v>88</v>
      </c>
      <c r="K123" s="254">
        <v>95</v>
      </c>
      <c r="L123" s="254">
        <v>92</v>
      </c>
      <c r="M123" s="251">
        <f t="shared" si="7"/>
        <v>93.5</v>
      </c>
      <c r="N123" s="251"/>
      <c r="O123" s="406">
        <v>0</v>
      </c>
    </row>
    <row r="124" spans="1:15" ht="16.5">
      <c r="A124" s="254">
        <v>15</v>
      </c>
      <c r="B124" s="292" t="s">
        <v>334</v>
      </c>
      <c r="C124" s="304" t="s">
        <v>187</v>
      </c>
      <c r="D124" s="83" t="s">
        <v>94</v>
      </c>
      <c r="E124" s="305" t="s">
        <v>188</v>
      </c>
      <c r="F124" s="83" t="s">
        <v>190</v>
      </c>
      <c r="G124" s="309">
        <v>0.04861111111111111</v>
      </c>
      <c r="H124" s="307">
        <v>370</v>
      </c>
      <c r="I124" s="304">
        <v>51</v>
      </c>
      <c r="J124" s="254">
        <v>94</v>
      </c>
      <c r="K124" s="254">
        <v>92</v>
      </c>
      <c r="L124" s="254">
        <v>89</v>
      </c>
      <c r="M124" s="251">
        <f t="shared" si="7"/>
        <v>93</v>
      </c>
      <c r="N124" s="251"/>
      <c r="O124" s="406">
        <v>0</v>
      </c>
    </row>
    <row r="125" spans="1:15" ht="16.5">
      <c r="A125" s="320">
        <v>16</v>
      </c>
      <c r="B125" s="292" t="s">
        <v>402</v>
      </c>
      <c r="C125" s="296" t="s">
        <v>99</v>
      </c>
      <c r="D125" s="334" t="s">
        <v>94</v>
      </c>
      <c r="E125" s="335" t="s">
        <v>403</v>
      </c>
      <c r="F125" s="334" t="s">
        <v>404</v>
      </c>
      <c r="G125" s="337" t="s">
        <v>16</v>
      </c>
      <c r="H125" s="336">
        <v>380</v>
      </c>
      <c r="I125" s="338">
        <v>81</v>
      </c>
      <c r="J125" s="254">
        <v>94</v>
      </c>
      <c r="K125" s="254">
        <v>91</v>
      </c>
      <c r="L125" s="254">
        <v>88</v>
      </c>
      <c r="M125" s="251">
        <f t="shared" si="7"/>
        <v>92.5</v>
      </c>
      <c r="N125" s="251"/>
      <c r="O125" s="406">
        <v>0</v>
      </c>
    </row>
    <row r="126" spans="1:15" ht="16.5">
      <c r="A126" s="254">
        <v>17</v>
      </c>
      <c r="B126" s="323" t="s">
        <v>435</v>
      </c>
      <c r="C126" s="323" t="s">
        <v>44</v>
      </c>
      <c r="D126" s="323" t="s">
        <v>466</v>
      </c>
      <c r="E126" s="324" t="s">
        <v>436</v>
      </c>
      <c r="F126" s="83" t="s">
        <v>437</v>
      </c>
      <c r="G126" s="324"/>
      <c r="H126" s="83">
        <v>420</v>
      </c>
      <c r="I126" s="414">
        <v>87</v>
      </c>
      <c r="J126" s="254">
        <v>93</v>
      </c>
      <c r="K126" s="254">
        <v>88</v>
      </c>
      <c r="L126" s="254">
        <v>89</v>
      </c>
      <c r="M126" s="251">
        <f t="shared" si="7"/>
        <v>91</v>
      </c>
      <c r="N126" s="251"/>
      <c r="O126" s="406">
        <v>0</v>
      </c>
    </row>
    <row r="127" spans="1:15" ht="16.5">
      <c r="A127" s="320">
        <v>18</v>
      </c>
      <c r="B127" s="292" t="s">
        <v>280</v>
      </c>
      <c r="C127" s="304" t="s">
        <v>393</v>
      </c>
      <c r="D127" s="296" t="s">
        <v>294</v>
      </c>
      <c r="E127" s="308" t="s">
        <v>281</v>
      </c>
      <c r="F127" s="304" t="s">
        <v>282</v>
      </c>
      <c r="G127" s="306" t="s">
        <v>76</v>
      </c>
      <c r="H127" s="304">
        <v>410</v>
      </c>
      <c r="I127" s="304">
        <v>58</v>
      </c>
      <c r="J127" s="254">
        <v>84</v>
      </c>
      <c r="K127" s="254">
        <v>94</v>
      </c>
      <c r="L127" s="254">
        <v>85</v>
      </c>
      <c r="M127" s="251">
        <f t="shared" si="7"/>
        <v>89.5</v>
      </c>
      <c r="N127" s="251"/>
      <c r="O127" s="406">
        <v>0</v>
      </c>
    </row>
    <row r="128" spans="1:15" ht="16.5">
      <c r="A128" s="254">
        <v>19</v>
      </c>
      <c r="B128" s="292" t="s">
        <v>388</v>
      </c>
      <c r="C128" s="83" t="s">
        <v>93</v>
      </c>
      <c r="D128" s="83" t="s">
        <v>332</v>
      </c>
      <c r="E128" s="296" t="s">
        <v>473</v>
      </c>
      <c r="F128" s="296" t="s">
        <v>331</v>
      </c>
      <c r="G128" s="298"/>
      <c r="H128" s="296">
        <v>370</v>
      </c>
      <c r="I128" s="296">
        <v>53</v>
      </c>
      <c r="J128" s="254">
        <v>84</v>
      </c>
      <c r="K128" s="254">
        <v>94</v>
      </c>
      <c r="L128" s="254">
        <v>0</v>
      </c>
      <c r="M128" s="251">
        <f t="shared" si="7"/>
        <v>89</v>
      </c>
      <c r="N128" s="251"/>
      <c r="O128" s="406">
        <v>0</v>
      </c>
    </row>
    <row r="129" spans="1:15" ht="16.5">
      <c r="A129" s="320">
        <v>20</v>
      </c>
      <c r="B129" s="292" t="s">
        <v>275</v>
      </c>
      <c r="C129" s="304" t="s">
        <v>91</v>
      </c>
      <c r="D129" s="296" t="s">
        <v>294</v>
      </c>
      <c r="E129" s="308" t="s">
        <v>276</v>
      </c>
      <c r="F129" s="304" t="s">
        <v>278</v>
      </c>
      <c r="G129" s="309">
        <v>0.05902777777777778</v>
      </c>
      <c r="H129" s="304">
        <v>385</v>
      </c>
      <c r="I129" s="304">
        <v>81</v>
      </c>
      <c r="J129" s="254">
        <v>87</v>
      </c>
      <c r="K129" s="254">
        <v>89</v>
      </c>
      <c r="L129" s="254">
        <v>0</v>
      </c>
      <c r="M129" s="251">
        <f t="shared" si="7"/>
        <v>88</v>
      </c>
      <c r="N129" s="251"/>
      <c r="O129" s="406">
        <v>0</v>
      </c>
    </row>
    <row r="130" spans="1:15" ht="16.5">
      <c r="A130" s="254">
        <v>21</v>
      </c>
      <c r="B130" s="292" t="s">
        <v>343</v>
      </c>
      <c r="C130" s="83" t="s">
        <v>77</v>
      </c>
      <c r="D130" s="83" t="s">
        <v>78</v>
      </c>
      <c r="E130" s="293" t="s">
        <v>79</v>
      </c>
      <c r="F130" s="293" t="s">
        <v>202</v>
      </c>
      <c r="G130" s="294" t="s">
        <v>11</v>
      </c>
      <c r="H130" s="415">
        <v>385</v>
      </c>
      <c r="I130" s="293">
        <v>85</v>
      </c>
      <c r="J130" s="254">
        <v>87</v>
      </c>
      <c r="K130" s="254">
        <v>36</v>
      </c>
      <c r="L130" s="254">
        <v>88</v>
      </c>
      <c r="M130" s="251">
        <f t="shared" si="7"/>
        <v>87.5</v>
      </c>
      <c r="N130" s="251"/>
      <c r="O130" s="406">
        <v>0</v>
      </c>
    </row>
    <row r="131" spans="1:15" ht="16.5">
      <c r="A131" s="320">
        <v>22</v>
      </c>
      <c r="B131" s="292" t="s">
        <v>389</v>
      </c>
      <c r="C131" s="304" t="s">
        <v>66</v>
      </c>
      <c r="D131" s="304" t="s">
        <v>598</v>
      </c>
      <c r="E131" s="305"/>
      <c r="F131" s="304" t="s">
        <v>210</v>
      </c>
      <c r="G131" s="309"/>
      <c r="H131" s="307">
        <v>320</v>
      </c>
      <c r="I131" s="304" t="s">
        <v>211</v>
      </c>
      <c r="J131" s="254">
        <v>85</v>
      </c>
      <c r="K131" s="254">
        <v>83</v>
      </c>
      <c r="L131" s="254">
        <v>0</v>
      </c>
      <c r="M131" s="251">
        <f t="shared" si="7"/>
        <v>84</v>
      </c>
      <c r="N131" s="251"/>
      <c r="O131" s="406">
        <v>0</v>
      </c>
    </row>
    <row r="132" spans="1:16" ht="16.5">
      <c r="A132" s="254">
        <v>23</v>
      </c>
      <c r="B132" s="292" t="s">
        <v>289</v>
      </c>
      <c r="C132" s="304" t="s">
        <v>66</v>
      </c>
      <c r="D132" s="296" t="s">
        <v>294</v>
      </c>
      <c r="E132" s="308" t="s">
        <v>290</v>
      </c>
      <c r="F132" s="304" t="s">
        <v>288</v>
      </c>
      <c r="G132" s="309">
        <v>0.0763888888888889</v>
      </c>
      <c r="H132" s="304">
        <v>420</v>
      </c>
      <c r="I132" s="304">
        <v>14</v>
      </c>
      <c r="J132" s="254">
        <v>72</v>
      </c>
      <c r="K132" s="254">
        <v>72</v>
      </c>
      <c r="L132" s="254">
        <v>94</v>
      </c>
      <c r="M132" s="251">
        <f t="shared" si="7"/>
        <v>83</v>
      </c>
      <c r="N132" s="251"/>
      <c r="O132" s="406">
        <v>0</v>
      </c>
      <c r="P132" s="139"/>
    </row>
    <row r="133" spans="1:15" ht="16.5">
      <c r="A133" s="320">
        <v>24</v>
      </c>
      <c r="B133" s="323" t="s">
        <v>463</v>
      </c>
      <c r="C133" s="323" t="s">
        <v>464</v>
      </c>
      <c r="D133" s="323" t="s">
        <v>466</v>
      </c>
      <c r="E133" s="324" t="s">
        <v>465</v>
      </c>
      <c r="F133" s="83" t="s">
        <v>467</v>
      </c>
      <c r="G133" s="324"/>
      <c r="H133" s="83">
        <v>400</v>
      </c>
      <c r="I133" s="414">
        <v>87</v>
      </c>
      <c r="J133" s="254">
        <v>61</v>
      </c>
      <c r="K133" s="254">
        <v>55</v>
      </c>
      <c r="L133" s="254">
        <v>0</v>
      </c>
      <c r="M133" s="251">
        <f t="shared" si="7"/>
        <v>58</v>
      </c>
      <c r="N133" s="251"/>
      <c r="O133" s="406">
        <v>0</v>
      </c>
    </row>
    <row r="134" spans="1:15" ht="16.5">
      <c r="A134" s="254">
        <v>25</v>
      </c>
      <c r="B134" s="292" t="s">
        <v>377</v>
      </c>
      <c r="C134" s="296" t="s">
        <v>259</v>
      </c>
      <c r="D134" s="83" t="s">
        <v>52</v>
      </c>
      <c r="E134" s="299" t="s">
        <v>302</v>
      </c>
      <c r="F134" s="299" t="s">
        <v>65</v>
      </c>
      <c r="G134" s="300" t="s">
        <v>22</v>
      </c>
      <c r="H134" s="301">
        <v>316</v>
      </c>
      <c r="I134" s="301">
        <v>9</v>
      </c>
      <c r="J134" s="254">
        <v>62</v>
      </c>
      <c r="K134" s="254">
        <v>0</v>
      </c>
      <c r="L134" s="254">
        <v>0</v>
      </c>
      <c r="M134" s="251">
        <f t="shared" si="7"/>
        <v>31</v>
      </c>
      <c r="N134" s="251"/>
      <c r="O134" s="406">
        <v>0</v>
      </c>
    </row>
    <row r="135" spans="1:15" ht="16.5">
      <c r="A135" s="320">
        <v>26</v>
      </c>
      <c r="B135" s="292" t="s">
        <v>359</v>
      </c>
      <c r="C135" s="83" t="s">
        <v>396</v>
      </c>
      <c r="D135" s="83" t="s">
        <v>240</v>
      </c>
      <c r="E135" s="83" t="s">
        <v>266</v>
      </c>
      <c r="F135" s="83" t="s">
        <v>401</v>
      </c>
      <c r="G135" s="311"/>
      <c r="H135" s="83">
        <v>430</v>
      </c>
      <c r="I135" s="83">
        <v>52</v>
      </c>
      <c r="J135" s="254">
        <v>0</v>
      </c>
      <c r="K135" s="254">
        <v>0</v>
      </c>
      <c r="L135" s="254">
        <v>0</v>
      </c>
      <c r="M135" s="251">
        <f t="shared" si="7"/>
        <v>0</v>
      </c>
      <c r="N135" s="251"/>
      <c r="O135" s="406">
        <v>0</v>
      </c>
    </row>
    <row r="136" spans="1:15" ht="18.75" thickBot="1">
      <c r="A136" s="134" t="s">
        <v>23</v>
      </c>
      <c r="B136" s="191"/>
      <c r="C136" s="135"/>
      <c r="D136" s="135"/>
      <c r="E136" s="136"/>
      <c r="F136" s="135"/>
      <c r="G136" s="137"/>
      <c r="H136" s="136"/>
      <c r="I136" s="136"/>
      <c r="J136" s="192"/>
      <c r="K136" s="192"/>
      <c r="L136" s="192"/>
      <c r="M136" s="193"/>
      <c r="N136" s="192"/>
      <c r="O136" s="175"/>
    </row>
    <row r="137" spans="1:15" ht="15">
      <c r="A137" s="176" t="s">
        <v>133</v>
      </c>
      <c r="B137" s="358" t="s">
        <v>0</v>
      </c>
      <c r="C137" s="359"/>
      <c r="D137" s="359"/>
      <c r="E137" s="360"/>
      <c r="F137" s="358" t="s">
        <v>134</v>
      </c>
      <c r="G137" s="361"/>
      <c r="H137" s="361"/>
      <c r="I137" s="360"/>
      <c r="J137" s="416" t="s">
        <v>135</v>
      </c>
      <c r="K137" s="417"/>
      <c r="L137" s="418"/>
      <c r="M137" s="363" t="s">
        <v>136</v>
      </c>
      <c r="N137" s="363" t="s">
        <v>137</v>
      </c>
      <c r="O137" s="419" t="s">
        <v>155</v>
      </c>
    </row>
    <row r="138" spans="1:16" ht="22.5" customHeight="1" thickBot="1">
      <c r="A138" s="183" t="s">
        <v>138</v>
      </c>
      <c r="B138" s="364" t="s">
        <v>3</v>
      </c>
      <c r="C138" s="364" t="s">
        <v>4</v>
      </c>
      <c r="D138" s="364" t="s">
        <v>139</v>
      </c>
      <c r="E138" s="364" t="s">
        <v>5</v>
      </c>
      <c r="F138" s="365"/>
      <c r="G138" s="364" t="s">
        <v>140</v>
      </c>
      <c r="H138" s="364" t="s">
        <v>141</v>
      </c>
      <c r="I138" s="364" t="s">
        <v>142</v>
      </c>
      <c r="J138" s="362">
        <v>1</v>
      </c>
      <c r="K138" s="362">
        <v>2</v>
      </c>
      <c r="L138" s="362">
        <v>3</v>
      </c>
      <c r="M138" s="366" t="s">
        <v>143</v>
      </c>
      <c r="N138" s="366" t="s">
        <v>144</v>
      </c>
      <c r="O138" s="420" t="s">
        <v>500</v>
      </c>
      <c r="P138" s="150"/>
    </row>
    <row r="139" spans="1:15" ht="16.5">
      <c r="A139" s="385">
        <v>1</v>
      </c>
      <c r="B139" s="242" t="s">
        <v>353</v>
      </c>
      <c r="C139" s="243" t="s">
        <v>21</v>
      </c>
      <c r="D139" s="243" t="s">
        <v>15</v>
      </c>
      <c r="E139" s="243" t="s">
        <v>233</v>
      </c>
      <c r="F139" s="243" t="s">
        <v>234</v>
      </c>
      <c r="G139" s="253" t="s">
        <v>19</v>
      </c>
      <c r="H139" s="243">
        <v>360</v>
      </c>
      <c r="I139" s="243">
        <v>81</v>
      </c>
      <c r="J139" s="267">
        <v>94</v>
      </c>
      <c r="K139" s="267">
        <v>98</v>
      </c>
      <c r="L139" s="267">
        <v>100</v>
      </c>
      <c r="M139" s="288">
        <v>89</v>
      </c>
      <c r="N139" s="251">
        <f>(SUM(J139:L139)-MIN(J139:L139))/2+M139</f>
        <v>188</v>
      </c>
      <c r="O139" s="421">
        <v>21</v>
      </c>
    </row>
    <row r="140" spans="1:15" ht="16.5">
      <c r="A140" s="385">
        <v>2</v>
      </c>
      <c r="B140" s="242" t="s">
        <v>375</v>
      </c>
      <c r="C140" s="280" t="s">
        <v>7</v>
      </c>
      <c r="D140" s="280" t="s">
        <v>30</v>
      </c>
      <c r="E140" s="280" t="s">
        <v>164</v>
      </c>
      <c r="F140" s="280" t="s">
        <v>166</v>
      </c>
      <c r="G140" s="289" t="s">
        <v>76</v>
      </c>
      <c r="H140" s="280">
        <v>325</v>
      </c>
      <c r="I140" s="280">
        <v>92</v>
      </c>
      <c r="J140" s="256">
        <v>92</v>
      </c>
      <c r="K140" s="256">
        <v>88</v>
      </c>
      <c r="L140" s="256">
        <v>98</v>
      </c>
      <c r="M140" s="422">
        <v>82.33</v>
      </c>
      <c r="N140" s="251">
        <f>(SUM(J140:L140)-MIN(J140:L140))/2+M140</f>
        <v>177.32999999999998</v>
      </c>
      <c r="O140" s="423">
        <v>18</v>
      </c>
    </row>
    <row r="141" spans="1:16" ht="16.5">
      <c r="A141" s="385">
        <v>3</v>
      </c>
      <c r="B141" s="242" t="s">
        <v>417</v>
      </c>
      <c r="C141" s="243" t="s">
        <v>179</v>
      </c>
      <c r="D141" s="243" t="s">
        <v>30</v>
      </c>
      <c r="E141" s="285" t="s">
        <v>411</v>
      </c>
      <c r="F141" s="285" t="s">
        <v>180</v>
      </c>
      <c r="G141" s="286" t="s">
        <v>11</v>
      </c>
      <c r="H141" s="285">
        <v>430</v>
      </c>
      <c r="I141" s="285">
        <v>5</v>
      </c>
      <c r="J141" s="267">
        <v>86</v>
      </c>
      <c r="K141" s="254">
        <v>84</v>
      </c>
      <c r="L141" s="267">
        <v>83</v>
      </c>
      <c r="M141" s="288">
        <v>82.33</v>
      </c>
      <c r="N141" s="251">
        <f>(SUM(J141:L141)-MIN(J141:L141))/2+M141</f>
        <v>167.32999999999998</v>
      </c>
      <c r="O141" s="423">
        <v>15</v>
      </c>
      <c r="P141"/>
    </row>
    <row r="142" spans="1:16" ht="16.5">
      <c r="A142" s="395">
        <v>4</v>
      </c>
      <c r="B142" s="242" t="s">
        <v>309</v>
      </c>
      <c r="C142" s="245" t="s">
        <v>99</v>
      </c>
      <c r="D142" s="243" t="s">
        <v>52</v>
      </c>
      <c r="E142" s="245" t="s">
        <v>303</v>
      </c>
      <c r="F142" s="245" t="s">
        <v>545</v>
      </c>
      <c r="G142" s="246" t="s">
        <v>19</v>
      </c>
      <c r="H142" s="245">
        <v>460</v>
      </c>
      <c r="I142" s="266">
        <v>79</v>
      </c>
      <c r="J142" s="267">
        <v>62</v>
      </c>
      <c r="K142" s="267">
        <v>92</v>
      </c>
      <c r="L142" s="267">
        <v>89</v>
      </c>
      <c r="M142" s="288">
        <v>73.66</v>
      </c>
      <c r="N142" s="251">
        <f>(SUM(J142:L142)-MIN(J142:L142))/2+M142</f>
        <v>164.16</v>
      </c>
      <c r="O142" s="423">
        <v>12</v>
      </c>
      <c r="P142"/>
    </row>
    <row r="143" spans="1:16" ht="15">
      <c r="A143" s="167"/>
      <c r="B143" s="135"/>
      <c r="C143" s="135"/>
      <c r="D143" s="135"/>
      <c r="E143" s="136"/>
      <c r="F143" s="135"/>
      <c r="G143" s="137"/>
      <c r="H143" s="138"/>
      <c r="I143" s="136"/>
      <c r="J143" s="167"/>
      <c r="K143" s="167"/>
      <c r="L143" s="167"/>
      <c r="M143" s="168"/>
      <c r="N143" s="167"/>
      <c r="P143"/>
    </row>
    <row r="144" spans="1:16" ht="19.5" thickBot="1">
      <c r="A144" s="194" t="s">
        <v>511</v>
      </c>
      <c r="B144" s="6"/>
      <c r="C144" s="195"/>
      <c r="D144" s="195"/>
      <c r="E144" s="424"/>
      <c r="F144" s="196"/>
      <c r="G144" s="197"/>
      <c r="H144" s="196"/>
      <c r="I144" s="198"/>
      <c r="J144" s="198"/>
      <c r="K144" s="198"/>
      <c r="L144" s="198"/>
      <c r="M144" s="198"/>
      <c r="N144" s="198"/>
      <c r="O144" s="6"/>
      <c r="P144"/>
    </row>
    <row r="145" spans="1:16" ht="16.5">
      <c r="A145" s="120" t="s">
        <v>133</v>
      </c>
      <c r="B145" s="370" t="s">
        <v>400</v>
      </c>
      <c r="C145" s="371" t="s">
        <v>5</v>
      </c>
      <c r="D145" s="371" t="s">
        <v>2</v>
      </c>
      <c r="E145" s="372" t="s">
        <v>535</v>
      </c>
      <c r="F145" s="372" t="s">
        <v>534</v>
      </c>
      <c r="G145" s="372" t="s">
        <v>533</v>
      </c>
      <c r="H145" s="373" t="s">
        <v>532</v>
      </c>
      <c r="I145" s="373" t="s">
        <v>531</v>
      </c>
      <c r="J145" s="372" t="s">
        <v>530</v>
      </c>
      <c r="K145" s="372" t="s">
        <v>529</v>
      </c>
      <c r="L145" s="374" t="s">
        <v>527</v>
      </c>
      <c r="M145" s="375"/>
      <c r="N145" s="376"/>
      <c r="O145" s="425" t="s">
        <v>528</v>
      </c>
      <c r="P145" s="419" t="s">
        <v>155</v>
      </c>
    </row>
    <row r="146" spans="1:16" s="6" customFormat="1" ht="30" customHeight="1" thickBot="1">
      <c r="A146" s="130" t="s">
        <v>138</v>
      </c>
      <c r="B146" s="378"/>
      <c r="C146" s="379"/>
      <c r="D146" s="379"/>
      <c r="E146" s="380"/>
      <c r="F146" s="380"/>
      <c r="G146" s="380"/>
      <c r="H146" s="381"/>
      <c r="I146" s="381"/>
      <c r="J146" s="380"/>
      <c r="K146" s="380"/>
      <c r="L146" s="382">
        <v>1</v>
      </c>
      <c r="M146" s="383">
        <v>2</v>
      </c>
      <c r="N146" s="383">
        <v>3</v>
      </c>
      <c r="O146" s="426"/>
      <c r="P146" s="420" t="s">
        <v>500</v>
      </c>
    </row>
    <row r="147" spans="1:16" s="333" customFormat="1" ht="18" customHeight="1">
      <c r="A147" s="385">
        <v>1</v>
      </c>
      <c r="B147" s="386" t="s">
        <v>512</v>
      </c>
      <c r="C147" s="387" t="s">
        <v>310</v>
      </c>
      <c r="D147" s="388" t="s">
        <v>457</v>
      </c>
      <c r="E147" s="388">
        <v>800</v>
      </c>
      <c r="F147" s="388">
        <v>0.42</v>
      </c>
      <c r="G147" s="388">
        <v>6</v>
      </c>
      <c r="H147" s="389">
        <f aca="true" t="shared" si="8" ref="H147:H157">E147*SQRT(F147)/(456*POWER(G147,1/3))</f>
        <v>0.6256998334822604</v>
      </c>
      <c r="I147" s="389">
        <f aca="true" t="shared" si="9" ref="I147:I157">IF(H147&gt;1,H147/H147^(2*LOG10(H147)),H147*H147^(2*LOG10(H147)))</f>
        <v>0.7573552132397842</v>
      </c>
      <c r="J147" s="388">
        <v>83</v>
      </c>
      <c r="K147" s="389">
        <f aca="true" t="shared" si="10" ref="K147:K157">I147-(J147/200)</f>
        <v>0.3423552132397842</v>
      </c>
      <c r="L147" s="427">
        <v>34.5</v>
      </c>
      <c r="M147" s="427">
        <v>37</v>
      </c>
      <c r="N147" s="427">
        <v>42</v>
      </c>
      <c r="O147" s="428">
        <f aca="true" t="shared" si="11" ref="O147:O157">(SUM(L147:N147)-MAX(L147:N147))*K147</f>
        <v>24.478397746644568</v>
      </c>
      <c r="P147" s="421">
        <v>21</v>
      </c>
    </row>
    <row r="148" spans="1:16" ht="17.25" customHeight="1">
      <c r="A148" s="385">
        <v>2</v>
      </c>
      <c r="B148" s="393" t="s">
        <v>513</v>
      </c>
      <c r="C148" s="394" t="s">
        <v>72</v>
      </c>
      <c r="D148" s="395" t="s">
        <v>501</v>
      </c>
      <c r="E148" s="395">
        <v>940</v>
      </c>
      <c r="F148" s="395">
        <v>0.76</v>
      </c>
      <c r="G148" s="395">
        <v>9.65</v>
      </c>
      <c r="H148" s="396">
        <f t="shared" si="8"/>
        <v>0.8441002637314454</v>
      </c>
      <c r="I148" s="396">
        <f t="shared" si="9"/>
        <v>0.8654255481995394</v>
      </c>
      <c r="J148" s="395">
        <v>88</v>
      </c>
      <c r="K148" s="396">
        <f t="shared" si="10"/>
        <v>0.4254255481995394</v>
      </c>
      <c r="L148" s="429">
        <v>30</v>
      </c>
      <c r="M148" s="429">
        <v>32</v>
      </c>
      <c r="N148" s="429">
        <v>29.75</v>
      </c>
      <c r="O148" s="430">
        <f t="shared" si="11"/>
        <v>25.41917650492248</v>
      </c>
      <c r="P148" s="423">
        <v>18</v>
      </c>
    </row>
    <row r="149" spans="1:16" ht="16.5">
      <c r="A149" s="385">
        <v>3</v>
      </c>
      <c r="B149" s="393" t="s">
        <v>514</v>
      </c>
      <c r="C149" s="394" t="s">
        <v>110</v>
      </c>
      <c r="D149" s="395" t="s">
        <v>453</v>
      </c>
      <c r="E149" s="395">
        <v>1100</v>
      </c>
      <c r="F149" s="395">
        <v>0.855</v>
      </c>
      <c r="G149" s="395">
        <v>16.54</v>
      </c>
      <c r="H149" s="396">
        <f t="shared" si="8"/>
        <v>0.8754521187322344</v>
      </c>
      <c r="I149" s="396">
        <f t="shared" si="9"/>
        <v>0.8890098846056989</v>
      </c>
      <c r="J149" s="395">
        <v>86</v>
      </c>
      <c r="K149" s="396">
        <f t="shared" si="10"/>
        <v>0.45900988460569886</v>
      </c>
      <c r="L149" s="429">
        <v>27</v>
      </c>
      <c r="M149" s="429">
        <v>31</v>
      </c>
      <c r="N149" s="429">
        <v>30.25</v>
      </c>
      <c r="O149" s="430">
        <f t="shared" si="11"/>
        <v>26.27831589367626</v>
      </c>
      <c r="P149" s="423">
        <v>15</v>
      </c>
    </row>
    <row r="150" spans="1:16" ht="16.5">
      <c r="A150" s="395">
        <v>4</v>
      </c>
      <c r="B150" s="393" t="s">
        <v>515</v>
      </c>
      <c r="C150" s="394" t="s">
        <v>461</v>
      </c>
      <c r="D150" s="395" t="s">
        <v>454</v>
      </c>
      <c r="E150" s="395">
        <v>970</v>
      </c>
      <c r="F150" s="395">
        <v>0.38</v>
      </c>
      <c r="G150" s="395">
        <v>5.8</v>
      </c>
      <c r="H150" s="396">
        <f t="shared" si="8"/>
        <v>0.7298316482062063</v>
      </c>
      <c r="I150" s="396">
        <f t="shared" si="9"/>
        <v>0.7954973843461324</v>
      </c>
      <c r="J150" s="395">
        <v>79</v>
      </c>
      <c r="K150" s="396">
        <f t="shared" si="10"/>
        <v>0.40049738434613236</v>
      </c>
      <c r="L150" s="429">
        <v>39.75</v>
      </c>
      <c r="M150" s="429">
        <v>47.15</v>
      </c>
      <c r="N150" s="429">
        <v>45.2</v>
      </c>
      <c r="O150" s="430">
        <f t="shared" si="11"/>
        <v>34.02225280020395</v>
      </c>
      <c r="P150" s="423">
        <v>12</v>
      </c>
    </row>
    <row r="151" spans="1:16" ht="16.5">
      <c r="A151" s="395">
        <v>5</v>
      </c>
      <c r="B151" s="393" t="s">
        <v>516</v>
      </c>
      <c r="C151" s="394" t="s">
        <v>458</v>
      </c>
      <c r="D151" s="395" t="s">
        <v>455</v>
      </c>
      <c r="E151" s="395">
        <v>860</v>
      </c>
      <c r="F151" s="395">
        <v>0.7615</v>
      </c>
      <c r="G151" s="395">
        <v>11</v>
      </c>
      <c r="H151" s="396">
        <f t="shared" si="8"/>
        <v>0.7400101343157479</v>
      </c>
      <c r="I151" s="396">
        <f t="shared" si="9"/>
        <v>0.8006362372641381</v>
      </c>
      <c r="J151" s="395">
        <v>92</v>
      </c>
      <c r="K151" s="396">
        <f t="shared" si="10"/>
        <v>0.3406362372641381</v>
      </c>
      <c r="L151" s="429">
        <v>59</v>
      </c>
      <c r="M151" s="429">
        <v>56.4</v>
      </c>
      <c r="N151" s="429">
        <v>45.55</v>
      </c>
      <c r="O151" s="430">
        <f t="shared" si="11"/>
        <v>34.727864389078874</v>
      </c>
      <c r="P151" s="423">
        <v>10</v>
      </c>
    </row>
    <row r="152" spans="1:16" ht="16.5">
      <c r="A152" s="395">
        <v>6</v>
      </c>
      <c r="B152" s="393" t="s">
        <v>517</v>
      </c>
      <c r="C152" s="394" t="s">
        <v>518</v>
      </c>
      <c r="D152" s="395" t="s">
        <v>519</v>
      </c>
      <c r="E152" s="395">
        <v>720</v>
      </c>
      <c r="F152" s="395">
        <v>0.37</v>
      </c>
      <c r="G152" s="395">
        <v>7.8</v>
      </c>
      <c r="H152" s="396">
        <f t="shared" si="8"/>
        <v>0.4842879334113796</v>
      </c>
      <c r="I152" s="396">
        <f t="shared" si="9"/>
        <v>0.7645802455100941</v>
      </c>
      <c r="J152" s="395">
        <v>84</v>
      </c>
      <c r="K152" s="396">
        <f t="shared" si="10"/>
        <v>0.3445802455100941</v>
      </c>
      <c r="L152" s="429">
        <v>57.75</v>
      </c>
      <c r="M152" s="429">
        <v>46.75</v>
      </c>
      <c r="N152" s="429">
        <v>62.5</v>
      </c>
      <c r="O152" s="430">
        <f t="shared" si="11"/>
        <v>36.00863565580483</v>
      </c>
      <c r="P152" s="423">
        <v>8</v>
      </c>
    </row>
    <row r="153" spans="1:16" ht="16.5">
      <c r="A153" s="395">
        <v>7</v>
      </c>
      <c r="B153" s="393" t="s">
        <v>520</v>
      </c>
      <c r="C153" s="394" t="s">
        <v>521</v>
      </c>
      <c r="D153" s="395" t="s">
        <v>502</v>
      </c>
      <c r="E153" s="395">
        <v>905</v>
      </c>
      <c r="F153" s="395">
        <v>0.514</v>
      </c>
      <c r="G153" s="395">
        <v>10</v>
      </c>
      <c r="H153" s="396">
        <f t="shared" si="8"/>
        <v>0.6604378618350444</v>
      </c>
      <c r="I153" s="396">
        <f t="shared" si="9"/>
        <v>0.7669251960581024</v>
      </c>
      <c r="J153" s="395">
        <v>89</v>
      </c>
      <c r="K153" s="396">
        <f t="shared" si="10"/>
        <v>0.3219251960581024</v>
      </c>
      <c r="L153" s="429">
        <v>64</v>
      </c>
      <c r="M153" s="429">
        <v>122</v>
      </c>
      <c r="N153" s="429">
        <v>51</v>
      </c>
      <c r="O153" s="430">
        <f t="shared" si="11"/>
        <v>37.021397546681776</v>
      </c>
      <c r="P153" s="423">
        <v>6</v>
      </c>
    </row>
    <row r="154" spans="1:16" ht="16.5">
      <c r="A154" s="395">
        <v>8</v>
      </c>
      <c r="B154" s="393" t="s">
        <v>522</v>
      </c>
      <c r="C154" s="394" t="s">
        <v>462</v>
      </c>
      <c r="D154" s="395" t="s">
        <v>523</v>
      </c>
      <c r="E154" s="395">
        <v>1040</v>
      </c>
      <c r="F154" s="395">
        <v>0.68</v>
      </c>
      <c r="G154" s="395">
        <v>8.4</v>
      </c>
      <c r="H154" s="396">
        <f t="shared" si="8"/>
        <v>0.9251877154827106</v>
      </c>
      <c r="I154" s="396">
        <f t="shared" si="9"/>
        <v>0.9300594346660771</v>
      </c>
      <c r="J154" s="395">
        <v>78</v>
      </c>
      <c r="K154" s="396">
        <f t="shared" si="10"/>
        <v>0.5400594346660771</v>
      </c>
      <c r="L154" s="396">
        <v>51</v>
      </c>
      <c r="M154" s="429">
        <v>39.5</v>
      </c>
      <c r="N154" s="429">
        <v>34</v>
      </c>
      <c r="O154" s="430">
        <f t="shared" si="11"/>
        <v>39.69436844795666</v>
      </c>
      <c r="P154" s="423">
        <v>5</v>
      </c>
    </row>
    <row r="155" spans="1:16" ht="16.5">
      <c r="A155" s="395">
        <v>9</v>
      </c>
      <c r="B155" s="393" t="s">
        <v>524</v>
      </c>
      <c r="C155" s="394" t="s">
        <v>106</v>
      </c>
      <c r="D155" s="395" t="s">
        <v>206</v>
      </c>
      <c r="E155" s="395">
        <v>890</v>
      </c>
      <c r="F155" s="395">
        <v>1.263</v>
      </c>
      <c r="G155" s="395">
        <v>12</v>
      </c>
      <c r="H155" s="396">
        <f t="shared" si="8"/>
        <v>0.9580755501990593</v>
      </c>
      <c r="I155" s="396">
        <f t="shared" si="9"/>
        <v>0.9596032171428713</v>
      </c>
      <c r="J155" s="395">
        <v>88</v>
      </c>
      <c r="K155" s="396">
        <f t="shared" si="10"/>
        <v>0.5196032171428713</v>
      </c>
      <c r="L155" s="429">
        <v>59</v>
      </c>
      <c r="M155" s="429">
        <v>39.75</v>
      </c>
      <c r="N155" s="429">
        <v>37</v>
      </c>
      <c r="O155" s="430">
        <f t="shared" si="11"/>
        <v>39.87954691571537</v>
      </c>
      <c r="P155" s="423">
        <v>4</v>
      </c>
    </row>
    <row r="156" spans="1:16" ht="16.5">
      <c r="A156" s="395">
        <v>10</v>
      </c>
      <c r="B156" s="393" t="s">
        <v>525</v>
      </c>
      <c r="C156" s="394" t="s">
        <v>126</v>
      </c>
      <c r="D156" s="395" t="s">
        <v>456</v>
      </c>
      <c r="E156" s="395">
        <v>1200</v>
      </c>
      <c r="F156" s="395">
        <v>0.36</v>
      </c>
      <c r="G156" s="395">
        <v>4.54</v>
      </c>
      <c r="H156" s="396">
        <f t="shared" si="8"/>
        <v>0.9535622202121011</v>
      </c>
      <c r="I156" s="396">
        <f t="shared" si="9"/>
        <v>0.9554367912617042</v>
      </c>
      <c r="J156" s="395">
        <v>90</v>
      </c>
      <c r="K156" s="396">
        <f t="shared" si="10"/>
        <v>0.5054367912617042</v>
      </c>
      <c r="L156" s="429">
        <v>75.6</v>
      </c>
      <c r="M156" s="429">
        <v>122</v>
      </c>
      <c r="N156" s="429">
        <v>83</v>
      </c>
      <c r="O156" s="430">
        <f t="shared" si="11"/>
        <v>80.16227509410629</v>
      </c>
      <c r="P156" s="423">
        <v>3</v>
      </c>
    </row>
    <row r="157" spans="1:16" ht="16.5">
      <c r="A157" s="395">
        <v>11</v>
      </c>
      <c r="B157" s="393" t="s">
        <v>526</v>
      </c>
      <c r="C157" s="394" t="s">
        <v>518</v>
      </c>
      <c r="D157" s="395" t="s">
        <v>519</v>
      </c>
      <c r="E157" s="395">
        <v>725</v>
      </c>
      <c r="F157" s="395">
        <v>0.37</v>
      </c>
      <c r="G157" s="395">
        <v>8.8</v>
      </c>
      <c r="H157" s="396">
        <f t="shared" si="8"/>
        <v>0.4684319063550922</v>
      </c>
      <c r="I157" s="396">
        <f t="shared" si="9"/>
        <v>0.7719585219308611</v>
      </c>
      <c r="J157" s="395">
        <v>85</v>
      </c>
      <c r="K157" s="396">
        <f t="shared" si="10"/>
        <v>0.34695852193086113</v>
      </c>
      <c r="L157" s="429">
        <v>150</v>
      </c>
      <c r="M157" s="429">
        <v>122</v>
      </c>
      <c r="N157" s="429">
        <v>170</v>
      </c>
      <c r="O157" s="430">
        <f t="shared" si="11"/>
        <v>94.37271796519423</v>
      </c>
      <c r="P157" s="423">
        <v>2</v>
      </c>
    </row>
  </sheetData>
  <mergeCells count="23">
    <mergeCell ref="O145:O146"/>
    <mergeCell ref="K145:K146"/>
    <mergeCell ref="L145:N145"/>
    <mergeCell ref="I145:I146"/>
    <mergeCell ref="J145:J146"/>
    <mergeCell ref="J108:L108"/>
    <mergeCell ref="J137:L137"/>
    <mergeCell ref="B145:B146"/>
    <mergeCell ref="C145:C146"/>
    <mergeCell ref="D145:D146"/>
    <mergeCell ref="E145:E146"/>
    <mergeCell ref="F145:F146"/>
    <mergeCell ref="G145:G146"/>
    <mergeCell ref="H145:H146"/>
    <mergeCell ref="J72:L72"/>
    <mergeCell ref="J99:L99"/>
    <mergeCell ref="J65:L65"/>
    <mergeCell ref="J52:L52"/>
    <mergeCell ref="J36:L36"/>
    <mergeCell ref="I2:K2"/>
    <mergeCell ref="J11:L11"/>
    <mergeCell ref="L2:M2"/>
    <mergeCell ref="J21:L21"/>
  </mergeCells>
  <printOptions horizontalCentered="1"/>
  <pageMargins left="0.57" right="0.46" top="0.58" bottom="0.38" header="0.35433070866141736" footer="0.2362204724409449"/>
  <pageSetup fitToHeight="2" fitToWidth="1" horizontalDpi="360" verticalDpi="360" orientation="portrait" paperSize="9" scale="48" r:id="rId1"/>
  <headerFooter alignWithMargins="0">
    <oddHeader>&amp;C&amp;18&amp;UVýsledková listina 6. sotěže seriálu Mi NS LO - 22 / 2003 v Borohrádku</oddHeader>
    <oddFooter>&amp;C&amp;P</oddFooter>
  </headerFooter>
  <rowBreaks count="1" manualBreakCount="1">
    <brk id="9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S158"/>
  <sheetViews>
    <sheetView view="pageBreakPreview" zoomScale="75" zoomScaleNormal="65" zoomScaleSheetLayoutView="75" workbookViewId="0" topLeftCell="A1">
      <selection activeCell="D4" sqref="D4"/>
    </sheetView>
  </sheetViews>
  <sheetFormatPr defaultColWidth="9.00390625" defaultRowHeight="12.75"/>
  <cols>
    <col min="1" max="1" width="9.25390625" style="0" bestFit="1" customWidth="1"/>
    <col min="2" max="2" width="19.625" style="0" customWidth="1"/>
    <col min="3" max="3" width="11.625" style="0" customWidth="1"/>
    <col min="4" max="4" width="29.375" style="0" customWidth="1"/>
    <col min="5" max="5" width="10.375" style="0" bestFit="1" customWidth="1"/>
    <col min="6" max="6" width="19.625" style="0" bestFit="1" customWidth="1"/>
    <col min="7" max="7" width="6.25390625" style="0" bestFit="1" customWidth="1"/>
    <col min="8" max="8" width="7.00390625" style="0" customWidth="1"/>
    <col min="9" max="11" width="6.25390625" style="0" customWidth="1"/>
    <col min="12" max="12" width="7.875" style="0" customWidth="1"/>
    <col min="13" max="13" width="9.00390625" style="0" bestFit="1" customWidth="1"/>
    <col min="14" max="14" width="9.375" style="0" bestFit="1" customWidth="1"/>
    <col min="15" max="15" width="10.00390625" style="0" customWidth="1"/>
    <col min="16" max="16" width="6.375" style="0" customWidth="1"/>
    <col min="17" max="17" width="7.875" style="0" customWidth="1"/>
    <col min="18" max="18" width="9.25390625" style="0" customWidth="1"/>
  </cols>
  <sheetData>
    <row r="1" spans="1:14" ht="18">
      <c r="A1" s="114" t="s">
        <v>10</v>
      </c>
      <c r="E1" s="115"/>
      <c r="G1" s="115"/>
      <c r="H1" s="116"/>
      <c r="I1" s="115"/>
      <c r="J1" s="115"/>
      <c r="K1" s="115"/>
      <c r="L1" s="115"/>
      <c r="M1" s="117"/>
      <c r="N1" s="115"/>
    </row>
    <row r="2" spans="1:14" ht="12.75">
      <c r="A2" s="120" t="s">
        <v>133</v>
      </c>
      <c r="B2" s="121" t="s">
        <v>0</v>
      </c>
      <c r="C2" s="122"/>
      <c r="D2" s="122"/>
      <c r="E2" s="123"/>
      <c r="F2" s="122" t="s">
        <v>134</v>
      </c>
      <c r="G2" s="124"/>
      <c r="H2" s="124"/>
      <c r="I2" s="230" t="s">
        <v>135</v>
      </c>
      <c r="J2" s="231"/>
      <c r="K2" s="232"/>
      <c r="L2" s="236" t="s">
        <v>491</v>
      </c>
      <c r="M2" s="237"/>
      <c r="N2" s="125" t="s">
        <v>137</v>
      </c>
    </row>
    <row r="3" spans="1:14" ht="12.75">
      <c r="A3" s="130" t="s">
        <v>138</v>
      </c>
      <c r="B3" s="130" t="s">
        <v>3</v>
      </c>
      <c r="C3" s="130" t="s">
        <v>4</v>
      </c>
      <c r="D3" s="130" t="s">
        <v>139</v>
      </c>
      <c r="E3" s="130" t="s">
        <v>5</v>
      </c>
      <c r="F3" s="131" t="s">
        <v>1</v>
      </c>
      <c r="G3" s="130" t="s">
        <v>140</v>
      </c>
      <c r="H3" s="130" t="s">
        <v>141</v>
      </c>
      <c r="I3" s="132">
        <v>1</v>
      </c>
      <c r="J3" s="132">
        <v>2</v>
      </c>
      <c r="K3" s="132">
        <v>3</v>
      </c>
      <c r="L3" s="132" t="s">
        <v>492</v>
      </c>
      <c r="M3" s="133" t="s">
        <v>493</v>
      </c>
      <c r="N3" s="133" t="s">
        <v>144</v>
      </c>
    </row>
    <row r="4" spans="1:14" ht="16.5">
      <c r="A4" s="241">
        <v>1</v>
      </c>
      <c r="B4" s="242" t="s">
        <v>380</v>
      </c>
      <c r="C4" s="243" t="s">
        <v>7</v>
      </c>
      <c r="D4" s="243" t="s">
        <v>313</v>
      </c>
      <c r="E4" s="244" t="s">
        <v>126</v>
      </c>
      <c r="F4" s="245" t="s">
        <v>472</v>
      </c>
      <c r="G4" s="246"/>
      <c r="H4" s="247">
        <v>410</v>
      </c>
      <c r="I4" s="248">
        <v>82</v>
      </c>
      <c r="J4" s="249">
        <v>94</v>
      </c>
      <c r="K4" s="249">
        <v>0</v>
      </c>
      <c r="L4" s="250">
        <v>92.67</v>
      </c>
      <c r="M4" s="251">
        <v>88.33</v>
      </c>
      <c r="N4" s="252">
        <f>(SUM(I4:K4)-MIN(I4:K4))/2+L4+M4</f>
        <v>269</v>
      </c>
    </row>
    <row r="5" spans="1:14" ht="16.5">
      <c r="A5" s="241">
        <v>2</v>
      </c>
      <c r="B5" s="242" t="s">
        <v>381</v>
      </c>
      <c r="C5" s="243" t="s">
        <v>7</v>
      </c>
      <c r="D5" s="243" t="s">
        <v>314</v>
      </c>
      <c r="E5" s="244" t="s">
        <v>9</v>
      </c>
      <c r="F5" s="243" t="s">
        <v>315</v>
      </c>
      <c r="G5" s="253" t="s">
        <v>12</v>
      </c>
      <c r="H5" s="254">
        <v>420</v>
      </c>
      <c r="I5" s="248">
        <v>84</v>
      </c>
      <c r="J5" s="249">
        <v>83</v>
      </c>
      <c r="K5" s="249">
        <v>91</v>
      </c>
      <c r="L5" s="250">
        <v>80.33</v>
      </c>
      <c r="M5" s="251">
        <v>76.67</v>
      </c>
      <c r="N5" s="252">
        <f>(SUM(I5:K5)-MIN(I5:K5))/2+L5+M5</f>
        <v>244.5</v>
      </c>
    </row>
    <row r="6" spans="1:14" ht="16.5">
      <c r="A6" s="241">
        <v>3</v>
      </c>
      <c r="B6" s="242" t="s">
        <v>383</v>
      </c>
      <c r="C6" s="243" t="s">
        <v>21</v>
      </c>
      <c r="D6" s="243" t="s">
        <v>314</v>
      </c>
      <c r="E6" s="244" t="s">
        <v>316</v>
      </c>
      <c r="F6" s="245" t="s">
        <v>319</v>
      </c>
      <c r="G6" s="246"/>
      <c r="H6" s="247">
        <v>400</v>
      </c>
      <c r="I6" s="248">
        <v>87</v>
      </c>
      <c r="J6" s="249">
        <v>78</v>
      </c>
      <c r="K6" s="249">
        <v>84</v>
      </c>
      <c r="L6" s="250">
        <v>76</v>
      </c>
      <c r="M6" s="251">
        <v>74</v>
      </c>
      <c r="N6" s="252">
        <f>(SUM(I6:K6)-MIN(I6:K6))/2+L6+M6</f>
        <v>235.5</v>
      </c>
    </row>
    <row r="7" spans="1:14" ht="16.5">
      <c r="A7" s="254">
        <v>4</v>
      </c>
      <c r="B7" s="242" t="s">
        <v>384</v>
      </c>
      <c r="C7" s="255" t="s">
        <v>317</v>
      </c>
      <c r="D7" s="243" t="s">
        <v>314</v>
      </c>
      <c r="E7" s="255" t="s">
        <v>318</v>
      </c>
      <c r="F7" s="255" t="s">
        <v>320</v>
      </c>
      <c r="G7" s="256"/>
      <c r="H7" s="256">
        <v>380</v>
      </c>
      <c r="I7" s="248">
        <v>73</v>
      </c>
      <c r="J7" s="249">
        <v>81</v>
      </c>
      <c r="K7" s="249">
        <v>0</v>
      </c>
      <c r="L7" s="250">
        <v>75</v>
      </c>
      <c r="M7" s="257">
        <v>76</v>
      </c>
      <c r="N7" s="252">
        <f>(SUM(I7:K7)-MIN(I7:K7))/2+L7+M7</f>
        <v>228</v>
      </c>
    </row>
    <row r="8" spans="1:14" ht="16.5">
      <c r="A8" s="254">
        <v>5</v>
      </c>
      <c r="B8" s="258" t="s">
        <v>420</v>
      </c>
      <c r="C8" s="258" t="s">
        <v>89</v>
      </c>
      <c r="D8" s="258" t="s">
        <v>8</v>
      </c>
      <c r="E8" s="259" t="s">
        <v>418</v>
      </c>
      <c r="F8" s="258" t="s">
        <v>433</v>
      </c>
      <c r="G8" s="260" t="s">
        <v>419</v>
      </c>
      <c r="H8" s="261">
        <v>435</v>
      </c>
      <c r="I8" s="248">
        <v>0</v>
      </c>
      <c r="J8" s="249">
        <v>0</v>
      </c>
      <c r="K8" s="249">
        <v>0</v>
      </c>
      <c r="L8" s="250">
        <v>88.67</v>
      </c>
      <c r="M8" s="251">
        <v>86.33</v>
      </c>
      <c r="N8" s="252">
        <f>(SUM(I8:K8)-MIN(I8:K8))/2+L8+M8</f>
        <v>175</v>
      </c>
    </row>
    <row r="10" spans="1:15" ht="18">
      <c r="A10" s="134" t="s">
        <v>430</v>
      </c>
      <c r="B10" s="35"/>
      <c r="C10" s="135"/>
      <c r="D10" s="135"/>
      <c r="E10" s="136"/>
      <c r="F10" s="135"/>
      <c r="G10" s="137"/>
      <c r="H10" s="138"/>
      <c r="I10" s="136"/>
      <c r="J10" s="115"/>
      <c r="K10" s="115"/>
      <c r="L10" s="115"/>
      <c r="M10" s="117"/>
      <c r="N10" s="115"/>
      <c r="O10" s="134" t="s">
        <v>430</v>
      </c>
    </row>
    <row r="11" spans="1:17" ht="12.75">
      <c r="A11" s="120" t="s">
        <v>133</v>
      </c>
      <c r="B11" s="121" t="s">
        <v>0</v>
      </c>
      <c r="C11" s="122"/>
      <c r="D11" s="122"/>
      <c r="E11" s="123"/>
      <c r="F11" s="122" t="s">
        <v>134</v>
      </c>
      <c r="G11" s="124"/>
      <c r="H11" s="124"/>
      <c r="I11" s="123"/>
      <c r="J11" s="230" t="s">
        <v>135</v>
      </c>
      <c r="K11" s="231"/>
      <c r="L11" s="232"/>
      <c r="M11" s="125" t="s">
        <v>136</v>
      </c>
      <c r="N11" s="125" t="s">
        <v>137</v>
      </c>
      <c r="O11" s="262" t="s">
        <v>572</v>
      </c>
      <c r="P11" s="262"/>
      <c r="Q11" s="263" t="s">
        <v>572</v>
      </c>
    </row>
    <row r="12" spans="1:17" ht="12.75">
      <c r="A12" s="130" t="s">
        <v>138</v>
      </c>
      <c r="B12" s="130" t="s">
        <v>3</v>
      </c>
      <c r="C12" s="130" t="s">
        <v>4</v>
      </c>
      <c r="D12" s="130" t="s">
        <v>139</v>
      </c>
      <c r="E12" s="130" t="s">
        <v>5</v>
      </c>
      <c r="F12" s="131" t="s">
        <v>1</v>
      </c>
      <c r="G12" s="130" t="s">
        <v>140</v>
      </c>
      <c r="H12" s="130" t="s">
        <v>141</v>
      </c>
      <c r="I12" s="130" t="s">
        <v>142</v>
      </c>
      <c r="J12" s="132">
        <v>1</v>
      </c>
      <c r="K12" s="132">
        <v>2</v>
      </c>
      <c r="L12" s="132">
        <v>3</v>
      </c>
      <c r="M12" s="133" t="s">
        <v>143</v>
      </c>
      <c r="N12" s="133" t="s">
        <v>144</v>
      </c>
      <c r="O12" s="132">
        <v>1</v>
      </c>
      <c r="P12" s="132">
        <v>2</v>
      </c>
      <c r="Q12" s="264" t="s">
        <v>144</v>
      </c>
    </row>
    <row r="13" spans="1:17" ht="16.5">
      <c r="A13" s="241">
        <v>1</v>
      </c>
      <c r="B13" s="242" t="s">
        <v>350</v>
      </c>
      <c r="C13" s="243" t="s">
        <v>390</v>
      </c>
      <c r="D13" s="243" t="s">
        <v>15</v>
      </c>
      <c r="E13" s="243" t="s">
        <v>224</v>
      </c>
      <c r="F13" s="243" t="s">
        <v>225</v>
      </c>
      <c r="G13" s="253" t="s">
        <v>19</v>
      </c>
      <c r="H13" s="243">
        <v>389</v>
      </c>
      <c r="I13" s="243">
        <v>52</v>
      </c>
      <c r="J13" s="254">
        <v>100</v>
      </c>
      <c r="K13" s="265">
        <v>98</v>
      </c>
      <c r="L13" s="265">
        <v>98</v>
      </c>
      <c r="M13" s="251">
        <v>93</v>
      </c>
      <c r="N13" s="251">
        <f aca="true" t="shared" si="0" ref="N13:N18">(SUM(J13:L13)-MIN(J13:L13))/2+M13</f>
        <v>192</v>
      </c>
      <c r="O13" s="171">
        <v>0</v>
      </c>
      <c r="P13" s="171">
        <v>21</v>
      </c>
      <c r="Q13" s="4">
        <f aca="true" t="shared" si="1" ref="Q13:Q22">SUM(O13:P13)</f>
        <v>21</v>
      </c>
    </row>
    <row r="14" spans="1:17" s="3" customFormat="1" ht="16.5">
      <c r="A14" s="241">
        <v>2</v>
      </c>
      <c r="B14" s="242" t="s">
        <v>307</v>
      </c>
      <c r="C14" s="245" t="s">
        <v>51</v>
      </c>
      <c r="D14" s="243" t="s">
        <v>52</v>
      </c>
      <c r="E14" s="245" t="s">
        <v>53</v>
      </c>
      <c r="F14" s="245" t="s">
        <v>54</v>
      </c>
      <c r="G14" s="246" t="s">
        <v>19</v>
      </c>
      <c r="H14" s="266">
        <v>300</v>
      </c>
      <c r="I14" s="266">
        <v>83</v>
      </c>
      <c r="J14" s="256">
        <v>95</v>
      </c>
      <c r="K14" s="265">
        <v>100</v>
      </c>
      <c r="L14" s="265">
        <v>6</v>
      </c>
      <c r="M14" s="251">
        <v>84.67</v>
      </c>
      <c r="N14" s="251">
        <f t="shared" si="0"/>
        <v>182.17000000000002</v>
      </c>
      <c r="O14" s="4">
        <v>0</v>
      </c>
      <c r="P14" s="4">
        <v>18</v>
      </c>
      <c r="Q14" s="4">
        <f t="shared" si="1"/>
        <v>18</v>
      </c>
    </row>
    <row r="15" spans="1:17" s="3" customFormat="1" ht="16.5">
      <c r="A15" s="241">
        <v>3</v>
      </c>
      <c r="B15" s="242" t="s">
        <v>359</v>
      </c>
      <c r="C15" s="243" t="s">
        <v>395</v>
      </c>
      <c r="D15" s="243" t="s">
        <v>240</v>
      </c>
      <c r="E15" s="243" t="s">
        <v>252</v>
      </c>
      <c r="F15" s="243" t="s">
        <v>254</v>
      </c>
      <c r="G15" s="253" t="s">
        <v>11</v>
      </c>
      <c r="H15" s="243">
        <v>390</v>
      </c>
      <c r="I15" s="243">
        <v>82</v>
      </c>
      <c r="J15" s="254">
        <v>88</v>
      </c>
      <c r="K15" s="265">
        <v>100</v>
      </c>
      <c r="L15" s="265">
        <v>98</v>
      </c>
      <c r="M15" s="251">
        <v>78</v>
      </c>
      <c r="N15" s="251">
        <f t="shared" si="0"/>
        <v>177</v>
      </c>
      <c r="O15" s="4">
        <v>21</v>
      </c>
      <c r="P15" s="4">
        <v>15</v>
      </c>
      <c r="Q15" s="4">
        <f t="shared" si="1"/>
        <v>36</v>
      </c>
    </row>
    <row r="16" spans="1:17" s="3" customFormat="1" ht="16.5">
      <c r="A16" s="254">
        <v>4</v>
      </c>
      <c r="B16" s="242" t="s">
        <v>441</v>
      </c>
      <c r="C16" s="243" t="s">
        <v>51</v>
      </c>
      <c r="D16" s="243" t="s">
        <v>240</v>
      </c>
      <c r="E16" s="243" t="s">
        <v>245</v>
      </c>
      <c r="F16" s="243" t="s">
        <v>247</v>
      </c>
      <c r="G16" s="253" t="s">
        <v>11</v>
      </c>
      <c r="H16" s="243">
        <v>378</v>
      </c>
      <c r="I16" s="243">
        <v>56</v>
      </c>
      <c r="J16" s="254">
        <v>94</v>
      </c>
      <c r="K16" s="267">
        <v>98</v>
      </c>
      <c r="L16" s="267">
        <v>100</v>
      </c>
      <c r="M16" s="251">
        <v>76.67</v>
      </c>
      <c r="N16" s="251">
        <f t="shared" si="0"/>
        <v>175.67000000000002</v>
      </c>
      <c r="O16" s="4">
        <v>15</v>
      </c>
      <c r="P16" s="4">
        <v>12</v>
      </c>
      <c r="Q16" s="4">
        <f t="shared" si="1"/>
        <v>27</v>
      </c>
    </row>
    <row r="17" spans="1:17" s="3" customFormat="1" ht="16.5">
      <c r="A17" s="254">
        <v>5</v>
      </c>
      <c r="B17" s="242" t="s">
        <v>361</v>
      </c>
      <c r="C17" s="243" t="s">
        <v>27</v>
      </c>
      <c r="D17" s="243" t="s">
        <v>240</v>
      </c>
      <c r="E17" s="243" t="s">
        <v>257</v>
      </c>
      <c r="F17" s="243" t="s">
        <v>247</v>
      </c>
      <c r="G17" s="253" t="s">
        <v>11</v>
      </c>
      <c r="H17" s="243">
        <v>378</v>
      </c>
      <c r="I17" s="243">
        <v>85</v>
      </c>
      <c r="J17" s="254">
        <v>100</v>
      </c>
      <c r="K17" s="265">
        <v>94</v>
      </c>
      <c r="L17" s="265">
        <v>94</v>
      </c>
      <c r="M17" s="251">
        <v>76</v>
      </c>
      <c r="N17" s="251">
        <f t="shared" si="0"/>
        <v>173</v>
      </c>
      <c r="O17" s="4">
        <v>0</v>
      </c>
      <c r="P17" s="4">
        <v>10</v>
      </c>
      <c r="Q17" s="4">
        <f t="shared" si="1"/>
        <v>10</v>
      </c>
    </row>
    <row r="18" spans="1:17" s="3" customFormat="1" ht="17.25" thickBot="1">
      <c r="A18" s="268">
        <v>6</v>
      </c>
      <c r="B18" s="269" t="s">
        <v>358</v>
      </c>
      <c r="C18" s="270" t="s">
        <v>250</v>
      </c>
      <c r="D18" s="270" t="s">
        <v>240</v>
      </c>
      <c r="E18" s="270" t="s">
        <v>251</v>
      </c>
      <c r="F18" s="270" t="s">
        <v>82</v>
      </c>
      <c r="G18" s="271" t="s">
        <v>16</v>
      </c>
      <c r="H18" s="270">
        <v>375</v>
      </c>
      <c r="I18" s="270">
        <v>81</v>
      </c>
      <c r="J18" s="268">
        <v>100</v>
      </c>
      <c r="K18" s="272">
        <v>95</v>
      </c>
      <c r="L18" s="272">
        <v>100</v>
      </c>
      <c r="M18" s="273">
        <v>72.33</v>
      </c>
      <c r="N18" s="273">
        <f t="shared" si="0"/>
        <v>172.32999999999998</v>
      </c>
      <c r="O18" s="274">
        <v>12</v>
      </c>
      <c r="P18" s="274">
        <v>8</v>
      </c>
      <c r="Q18" s="274">
        <f t="shared" si="1"/>
        <v>20</v>
      </c>
    </row>
    <row r="19" spans="1:17" s="3" customFormat="1" ht="16.5">
      <c r="A19" s="171"/>
      <c r="B19" s="275" t="s">
        <v>573</v>
      </c>
      <c r="C19" s="276" t="s">
        <v>207</v>
      </c>
      <c r="D19" s="276" t="s">
        <v>574</v>
      </c>
      <c r="E19" s="276"/>
      <c r="F19" s="276" t="s">
        <v>575</v>
      </c>
      <c r="G19" s="157"/>
      <c r="H19" s="276"/>
      <c r="I19" s="276"/>
      <c r="J19" s="171"/>
      <c r="K19" s="163"/>
      <c r="L19" s="163"/>
      <c r="M19" s="139"/>
      <c r="N19" s="139"/>
      <c r="O19" s="163">
        <v>18</v>
      </c>
      <c r="P19" s="163">
        <v>0</v>
      </c>
      <c r="Q19" s="163">
        <f t="shared" si="1"/>
        <v>18</v>
      </c>
    </row>
    <row r="20" spans="1:17" s="3" customFormat="1" ht="16.5">
      <c r="A20" s="171"/>
      <c r="B20" s="275" t="s">
        <v>576</v>
      </c>
      <c r="C20" s="276" t="s">
        <v>66</v>
      </c>
      <c r="D20" s="276" t="s">
        <v>52</v>
      </c>
      <c r="E20" s="276"/>
      <c r="F20" s="276" t="s">
        <v>577</v>
      </c>
      <c r="G20" s="157"/>
      <c r="H20" s="276"/>
      <c r="I20" s="276"/>
      <c r="J20" s="171"/>
      <c r="K20" s="163"/>
      <c r="L20" s="163"/>
      <c r="M20" s="139"/>
      <c r="N20" s="139"/>
      <c r="O20" s="163">
        <v>10</v>
      </c>
      <c r="P20" s="163">
        <v>0</v>
      </c>
      <c r="Q20" s="163">
        <f t="shared" si="1"/>
        <v>10</v>
      </c>
    </row>
    <row r="21" spans="1:17" s="3" customFormat="1" ht="16.5">
      <c r="A21" s="171"/>
      <c r="B21" s="275" t="s">
        <v>578</v>
      </c>
      <c r="C21" s="276" t="s">
        <v>147</v>
      </c>
      <c r="D21" s="276" t="s">
        <v>579</v>
      </c>
      <c r="E21" s="276"/>
      <c r="F21" s="276" t="s">
        <v>580</v>
      </c>
      <c r="G21" s="157"/>
      <c r="H21" s="276"/>
      <c r="I21" s="276"/>
      <c r="J21" s="171"/>
      <c r="K21" s="163"/>
      <c r="L21" s="163"/>
      <c r="M21" s="139"/>
      <c r="N21" s="139"/>
      <c r="O21" s="163">
        <v>8</v>
      </c>
      <c r="P21" s="163">
        <v>0</v>
      </c>
      <c r="Q21" s="163">
        <f t="shared" si="1"/>
        <v>8</v>
      </c>
    </row>
    <row r="22" spans="1:17" s="3" customFormat="1" ht="16.5">
      <c r="A22" s="171"/>
      <c r="B22" s="275" t="s">
        <v>581</v>
      </c>
      <c r="C22" s="276" t="s">
        <v>582</v>
      </c>
      <c r="D22" s="276" t="s">
        <v>583</v>
      </c>
      <c r="E22" s="276"/>
      <c r="F22" s="276" t="s">
        <v>584</v>
      </c>
      <c r="G22" s="157"/>
      <c r="H22" s="276"/>
      <c r="I22" s="276"/>
      <c r="J22" s="171"/>
      <c r="K22" s="163"/>
      <c r="L22" s="163"/>
      <c r="M22" s="139"/>
      <c r="N22" s="139"/>
      <c r="O22" s="163">
        <v>6</v>
      </c>
      <c r="P22" s="163">
        <v>0</v>
      </c>
      <c r="Q22" s="163">
        <f t="shared" si="1"/>
        <v>6</v>
      </c>
    </row>
    <row r="23" spans="1:14" s="3" customFormat="1" ht="16.5">
      <c r="A23" s="171"/>
      <c r="B23" s="275"/>
      <c r="C23" s="276"/>
      <c r="D23" s="276"/>
      <c r="E23" s="276"/>
      <c r="F23" s="276"/>
      <c r="G23" s="157"/>
      <c r="H23" s="276"/>
      <c r="I23" s="276"/>
      <c r="J23" s="171"/>
      <c r="K23" s="163"/>
      <c r="L23" s="163"/>
      <c r="M23" s="139"/>
      <c r="N23" s="139"/>
    </row>
    <row r="24" spans="1:14" s="3" customFormat="1" ht="18">
      <c r="A24" s="134" t="s">
        <v>431</v>
      </c>
      <c r="B24" s="35"/>
      <c r="C24" s="135"/>
      <c r="D24" s="135"/>
      <c r="E24" s="136"/>
      <c r="F24" s="135"/>
      <c r="G24" s="137"/>
      <c r="H24" s="138"/>
      <c r="I24" s="136"/>
      <c r="J24" s="115"/>
      <c r="K24" s="115"/>
      <c r="L24" s="115"/>
      <c r="M24" s="117"/>
      <c r="N24" s="115"/>
    </row>
    <row r="25" spans="1:17" s="3" customFormat="1" ht="16.5">
      <c r="A25" s="120" t="s">
        <v>133</v>
      </c>
      <c r="B25" s="121" t="s">
        <v>0</v>
      </c>
      <c r="C25" s="122"/>
      <c r="D25" s="122"/>
      <c r="E25" s="123"/>
      <c r="F25" s="122" t="s">
        <v>134</v>
      </c>
      <c r="G25" s="124"/>
      <c r="H25" s="124"/>
      <c r="I25" s="123"/>
      <c r="J25" s="230" t="s">
        <v>135</v>
      </c>
      <c r="K25" s="231"/>
      <c r="L25" s="232"/>
      <c r="M25" s="125" t="s">
        <v>136</v>
      </c>
      <c r="N25" s="125" t="s">
        <v>137</v>
      </c>
      <c r="O25" s="262" t="s">
        <v>572</v>
      </c>
      <c r="P25" s="262"/>
      <c r="Q25" s="263" t="s">
        <v>572</v>
      </c>
    </row>
    <row r="26" spans="1:17" s="3" customFormat="1" ht="16.5">
      <c r="A26" s="130" t="s">
        <v>138</v>
      </c>
      <c r="B26" s="130" t="s">
        <v>3</v>
      </c>
      <c r="C26" s="130" t="s">
        <v>4</v>
      </c>
      <c r="D26" s="130" t="s">
        <v>139</v>
      </c>
      <c r="E26" s="130" t="s">
        <v>5</v>
      </c>
      <c r="F26" s="131"/>
      <c r="G26" s="130" t="s">
        <v>140</v>
      </c>
      <c r="H26" s="130" t="s">
        <v>141</v>
      </c>
      <c r="I26" s="130" t="s">
        <v>142</v>
      </c>
      <c r="J26" s="132">
        <v>1</v>
      </c>
      <c r="K26" s="132">
        <v>2</v>
      </c>
      <c r="L26" s="132">
        <v>3</v>
      </c>
      <c r="M26" s="133" t="s">
        <v>143</v>
      </c>
      <c r="N26" s="133" t="s">
        <v>144</v>
      </c>
      <c r="O26" s="132">
        <v>1</v>
      </c>
      <c r="P26" s="132">
        <v>2</v>
      </c>
      <c r="Q26" s="264" t="s">
        <v>144</v>
      </c>
    </row>
    <row r="27" spans="1:17" s="3" customFormat="1" ht="16.5">
      <c r="A27" s="277">
        <v>1</v>
      </c>
      <c r="B27" s="242" t="s">
        <v>352</v>
      </c>
      <c r="C27" s="243" t="s">
        <v>14</v>
      </c>
      <c r="D27" s="243" t="s">
        <v>15</v>
      </c>
      <c r="E27" s="243" t="s">
        <v>229</v>
      </c>
      <c r="F27" s="243" t="s">
        <v>230</v>
      </c>
      <c r="G27" s="253" t="s">
        <v>16</v>
      </c>
      <c r="H27" s="243">
        <v>385</v>
      </c>
      <c r="I27" s="243">
        <v>9</v>
      </c>
      <c r="J27" s="278">
        <v>100</v>
      </c>
      <c r="K27" s="278">
        <v>86</v>
      </c>
      <c r="L27" s="278">
        <v>100</v>
      </c>
      <c r="M27" s="279">
        <v>93.67</v>
      </c>
      <c r="N27" s="251">
        <f aca="true" t="shared" si="2" ref="N27:N36">(SUM(J27:L27)-MIN(J27:L27))/2+M27</f>
        <v>193.67000000000002</v>
      </c>
      <c r="O27" s="278"/>
      <c r="P27" s="254">
        <v>21</v>
      </c>
      <c r="Q27" s="278"/>
    </row>
    <row r="28" spans="1:17" s="3" customFormat="1" ht="16.5">
      <c r="A28" s="277">
        <v>2</v>
      </c>
      <c r="B28" s="242" t="s">
        <v>371</v>
      </c>
      <c r="C28" s="280" t="s">
        <v>36</v>
      </c>
      <c r="D28" s="280" t="s">
        <v>30</v>
      </c>
      <c r="E28" s="280" t="s">
        <v>37</v>
      </c>
      <c r="F28" s="280" t="s">
        <v>38</v>
      </c>
      <c r="G28" s="281" t="s">
        <v>11</v>
      </c>
      <c r="H28" s="280">
        <v>409</v>
      </c>
      <c r="I28" s="280">
        <v>85</v>
      </c>
      <c r="J28" s="278">
        <v>92</v>
      </c>
      <c r="K28" s="278">
        <v>100</v>
      </c>
      <c r="L28" s="278">
        <v>100</v>
      </c>
      <c r="M28" s="279">
        <v>85</v>
      </c>
      <c r="N28" s="251">
        <f t="shared" si="2"/>
        <v>185</v>
      </c>
      <c r="O28" s="278"/>
      <c r="P28" s="265">
        <v>18</v>
      </c>
      <c r="Q28" s="278"/>
    </row>
    <row r="29" spans="1:17" s="3" customFormat="1" ht="16.5">
      <c r="A29" s="277">
        <v>3</v>
      </c>
      <c r="B29" s="242" t="s">
        <v>333</v>
      </c>
      <c r="C29" s="255" t="s">
        <v>96</v>
      </c>
      <c r="D29" s="243" t="s">
        <v>94</v>
      </c>
      <c r="E29" s="282" t="s">
        <v>97</v>
      </c>
      <c r="F29" s="243" t="s">
        <v>185</v>
      </c>
      <c r="G29" s="283">
        <v>0.0763888888888889</v>
      </c>
      <c r="H29" s="284">
        <v>367</v>
      </c>
      <c r="I29" s="255">
        <v>85</v>
      </c>
      <c r="J29" s="278">
        <v>98</v>
      </c>
      <c r="K29" s="278">
        <v>93</v>
      </c>
      <c r="L29" s="278">
        <v>0</v>
      </c>
      <c r="M29" s="279">
        <v>89</v>
      </c>
      <c r="N29" s="251">
        <f t="shared" si="2"/>
        <v>184.5</v>
      </c>
      <c r="O29" s="278"/>
      <c r="P29" s="265">
        <v>15</v>
      </c>
      <c r="Q29" s="278"/>
    </row>
    <row r="30" spans="1:17" s="3" customFormat="1" ht="16.5">
      <c r="A30" s="267">
        <v>4</v>
      </c>
      <c r="B30" s="242" t="s">
        <v>336</v>
      </c>
      <c r="C30" s="243" t="s">
        <v>102</v>
      </c>
      <c r="D30" s="243" t="s">
        <v>78</v>
      </c>
      <c r="E30" s="285" t="s">
        <v>103</v>
      </c>
      <c r="F30" s="285" t="s">
        <v>192</v>
      </c>
      <c r="G30" s="286" t="s">
        <v>11</v>
      </c>
      <c r="H30" s="285">
        <v>412</v>
      </c>
      <c r="I30" s="285">
        <v>92</v>
      </c>
      <c r="J30" s="278">
        <v>27</v>
      </c>
      <c r="K30" s="278">
        <v>100</v>
      </c>
      <c r="L30" s="278">
        <v>98</v>
      </c>
      <c r="M30" s="279">
        <v>84.33</v>
      </c>
      <c r="N30" s="251">
        <f t="shared" si="2"/>
        <v>183.32999999999998</v>
      </c>
      <c r="O30" s="278"/>
      <c r="P30" s="265">
        <v>12</v>
      </c>
      <c r="Q30" s="278"/>
    </row>
    <row r="31" spans="1:17" s="3" customFormat="1" ht="16.5">
      <c r="A31" s="267">
        <v>5</v>
      </c>
      <c r="B31" s="242" t="s">
        <v>365</v>
      </c>
      <c r="C31" s="243" t="s">
        <v>7</v>
      </c>
      <c r="D31" s="243" t="s">
        <v>240</v>
      </c>
      <c r="E31" s="243" t="s">
        <v>243</v>
      </c>
      <c r="F31" s="285" t="s">
        <v>244</v>
      </c>
      <c r="G31" s="286" t="s">
        <v>28</v>
      </c>
      <c r="H31" s="285">
        <v>389</v>
      </c>
      <c r="I31" s="285">
        <v>61</v>
      </c>
      <c r="J31" s="278">
        <v>78</v>
      </c>
      <c r="K31" s="278">
        <v>98</v>
      </c>
      <c r="L31" s="278">
        <v>100</v>
      </c>
      <c r="M31" s="279">
        <v>84</v>
      </c>
      <c r="N31" s="251">
        <f t="shared" si="2"/>
        <v>183</v>
      </c>
      <c r="O31" s="278"/>
      <c r="P31" s="265">
        <v>10</v>
      </c>
      <c r="Q31" s="278"/>
    </row>
    <row r="32" spans="1:17" s="3" customFormat="1" ht="16.5">
      <c r="A32" s="267">
        <v>6</v>
      </c>
      <c r="B32" s="242" t="s">
        <v>334</v>
      </c>
      <c r="C32" s="255" t="s">
        <v>187</v>
      </c>
      <c r="D32" s="243" t="s">
        <v>94</v>
      </c>
      <c r="E32" s="282" t="s">
        <v>188</v>
      </c>
      <c r="F32" s="243" t="s">
        <v>189</v>
      </c>
      <c r="G32" s="283">
        <v>0.05902777777777778</v>
      </c>
      <c r="H32" s="284">
        <v>409</v>
      </c>
      <c r="I32" s="255">
        <v>51</v>
      </c>
      <c r="J32" s="278">
        <v>93</v>
      </c>
      <c r="K32" s="278">
        <v>94</v>
      </c>
      <c r="L32" s="278">
        <v>98</v>
      </c>
      <c r="M32" s="279">
        <v>86</v>
      </c>
      <c r="N32" s="251">
        <f t="shared" si="2"/>
        <v>182</v>
      </c>
      <c r="O32" s="278"/>
      <c r="P32" s="265">
        <v>8</v>
      </c>
      <c r="Q32" s="278"/>
    </row>
    <row r="33" spans="1:17" s="3" customFormat="1" ht="16.5">
      <c r="A33" s="267">
        <v>7</v>
      </c>
      <c r="B33" s="242" t="s">
        <v>339</v>
      </c>
      <c r="C33" s="243" t="s">
        <v>41</v>
      </c>
      <c r="D33" s="243" t="s">
        <v>238</v>
      </c>
      <c r="E33" s="244" t="s">
        <v>42</v>
      </c>
      <c r="F33" s="243" t="s">
        <v>43</v>
      </c>
      <c r="G33" s="287">
        <v>0.05902777777777778</v>
      </c>
      <c r="H33" s="243">
        <v>430</v>
      </c>
      <c r="I33" s="243">
        <v>24</v>
      </c>
      <c r="J33" s="278">
        <v>90</v>
      </c>
      <c r="K33" s="278">
        <v>94</v>
      </c>
      <c r="L33" s="278">
        <v>98</v>
      </c>
      <c r="M33" s="279">
        <v>84</v>
      </c>
      <c r="N33" s="251">
        <f t="shared" si="2"/>
        <v>180</v>
      </c>
      <c r="O33" s="278"/>
      <c r="P33" s="265">
        <v>6</v>
      </c>
      <c r="Q33" s="278"/>
    </row>
    <row r="34" spans="1:17" s="3" customFormat="1" ht="16.5">
      <c r="A34" s="267">
        <v>8</v>
      </c>
      <c r="B34" s="242" t="s">
        <v>408</v>
      </c>
      <c r="C34" s="243" t="s">
        <v>66</v>
      </c>
      <c r="D34" s="280" t="s">
        <v>30</v>
      </c>
      <c r="E34" s="285" t="s">
        <v>409</v>
      </c>
      <c r="F34" s="285" t="s">
        <v>181</v>
      </c>
      <c r="G34" s="286" t="s">
        <v>19</v>
      </c>
      <c r="H34" s="285">
        <v>425</v>
      </c>
      <c r="I34" s="285">
        <v>53</v>
      </c>
      <c r="J34" s="278">
        <v>98</v>
      </c>
      <c r="K34" s="278">
        <v>91</v>
      </c>
      <c r="L34" s="278">
        <v>100</v>
      </c>
      <c r="M34" s="288">
        <v>76.33</v>
      </c>
      <c r="N34" s="251">
        <f t="shared" si="2"/>
        <v>175.32999999999998</v>
      </c>
      <c r="O34" s="278"/>
      <c r="P34" s="265">
        <v>5</v>
      </c>
      <c r="Q34" s="278"/>
    </row>
    <row r="35" spans="1:17" s="3" customFormat="1" ht="16.5">
      <c r="A35" s="267">
        <v>9</v>
      </c>
      <c r="B35" s="242" t="s">
        <v>374</v>
      </c>
      <c r="C35" s="280" t="s">
        <v>44</v>
      </c>
      <c r="D35" s="280" t="s">
        <v>30</v>
      </c>
      <c r="E35" s="289" t="s">
        <v>45</v>
      </c>
      <c r="F35" s="280" t="s">
        <v>46</v>
      </c>
      <c r="G35" s="290">
        <v>0.05555555555555555</v>
      </c>
      <c r="H35" s="289" t="s">
        <v>47</v>
      </c>
      <c r="I35" s="280">
        <v>24</v>
      </c>
      <c r="J35" s="278">
        <v>98</v>
      </c>
      <c r="K35" s="278">
        <v>100</v>
      </c>
      <c r="L35" s="278">
        <v>89</v>
      </c>
      <c r="M35" s="279">
        <v>75.67</v>
      </c>
      <c r="N35" s="251">
        <f t="shared" si="2"/>
        <v>174.67000000000002</v>
      </c>
      <c r="O35" s="278"/>
      <c r="P35" s="265">
        <v>4</v>
      </c>
      <c r="Q35" s="278"/>
    </row>
    <row r="36" spans="1:17" ht="16.5">
      <c r="A36" s="267">
        <v>10</v>
      </c>
      <c r="B36" s="242" t="s">
        <v>350</v>
      </c>
      <c r="C36" s="243" t="s">
        <v>391</v>
      </c>
      <c r="D36" s="243" t="s">
        <v>15</v>
      </c>
      <c r="E36" s="243" t="s">
        <v>226</v>
      </c>
      <c r="F36" s="243" t="s">
        <v>227</v>
      </c>
      <c r="G36" s="253" t="s">
        <v>11</v>
      </c>
      <c r="H36" s="243">
        <v>380</v>
      </c>
      <c r="I36" s="243">
        <v>24</v>
      </c>
      <c r="J36" s="278">
        <v>89</v>
      </c>
      <c r="K36" s="278">
        <v>92</v>
      </c>
      <c r="L36" s="278">
        <v>93</v>
      </c>
      <c r="M36" s="279">
        <v>81.67</v>
      </c>
      <c r="N36" s="251">
        <f t="shared" si="2"/>
        <v>174.17000000000002</v>
      </c>
      <c r="O36" s="278"/>
      <c r="P36" s="265">
        <v>3</v>
      </c>
      <c r="Q36" s="278"/>
    </row>
    <row r="37" spans="1:17" ht="18">
      <c r="A37" s="114" t="s">
        <v>428</v>
      </c>
      <c r="O37" s="3"/>
      <c r="P37" s="3"/>
      <c r="Q37" s="3"/>
    </row>
    <row r="38" spans="1:17" ht="12.75">
      <c r="A38" s="120" t="s">
        <v>133</v>
      </c>
      <c r="B38" s="121" t="s">
        <v>0</v>
      </c>
      <c r="C38" s="122"/>
      <c r="D38" s="122"/>
      <c r="E38" s="123"/>
      <c r="F38" s="122" t="s">
        <v>134</v>
      </c>
      <c r="G38" s="124"/>
      <c r="H38" s="124"/>
      <c r="I38" s="123"/>
      <c r="J38" s="230" t="s">
        <v>135</v>
      </c>
      <c r="K38" s="231"/>
      <c r="L38" s="232"/>
      <c r="M38" s="125" t="s">
        <v>136</v>
      </c>
      <c r="N38" s="125" t="s">
        <v>137</v>
      </c>
      <c r="O38" s="262" t="s">
        <v>572</v>
      </c>
      <c r="P38" s="262"/>
      <c r="Q38" s="263" t="s">
        <v>572</v>
      </c>
    </row>
    <row r="39" spans="1:17" s="3" customFormat="1" ht="16.5">
      <c r="A39" s="130" t="s">
        <v>138</v>
      </c>
      <c r="B39" s="130" t="s">
        <v>3</v>
      </c>
      <c r="C39" s="130" t="s">
        <v>4</v>
      </c>
      <c r="D39" s="130" t="s">
        <v>139</v>
      </c>
      <c r="E39" s="130" t="s">
        <v>5</v>
      </c>
      <c r="F39" s="131"/>
      <c r="G39" s="130" t="s">
        <v>140</v>
      </c>
      <c r="H39" s="130" t="s">
        <v>141</v>
      </c>
      <c r="I39" s="130" t="s">
        <v>142</v>
      </c>
      <c r="J39" s="132">
        <v>1</v>
      </c>
      <c r="K39" s="132">
        <v>2</v>
      </c>
      <c r="L39" s="132">
        <v>3</v>
      </c>
      <c r="M39" s="133" t="s">
        <v>143</v>
      </c>
      <c r="N39" s="133" t="s">
        <v>144</v>
      </c>
      <c r="O39" s="132">
        <v>1</v>
      </c>
      <c r="P39" s="132">
        <v>2</v>
      </c>
      <c r="Q39" s="264" t="s">
        <v>144</v>
      </c>
    </row>
    <row r="40" spans="1:17" s="3" customFormat="1" ht="16.5">
      <c r="A40" s="291">
        <v>1</v>
      </c>
      <c r="B40" s="292" t="s">
        <v>337</v>
      </c>
      <c r="C40" s="83" t="s">
        <v>394</v>
      </c>
      <c r="D40" s="83" t="s">
        <v>78</v>
      </c>
      <c r="E40" s="293" t="s">
        <v>104</v>
      </c>
      <c r="F40" s="293" t="s">
        <v>193</v>
      </c>
      <c r="G40" s="294" t="s">
        <v>19</v>
      </c>
      <c r="H40" s="293">
        <v>505</v>
      </c>
      <c r="I40" s="293">
        <v>91</v>
      </c>
      <c r="J40" s="254">
        <v>100</v>
      </c>
      <c r="K40" s="254">
        <v>89</v>
      </c>
      <c r="L40" s="254">
        <v>100</v>
      </c>
      <c r="M40" s="295">
        <v>85.33</v>
      </c>
      <c r="N40" s="251">
        <f aca="true" t="shared" si="3" ref="N40:N52">(SUM(J40:L40)-MIN(J40:L40))/2+M40</f>
        <v>185.32999999999998</v>
      </c>
      <c r="O40" s="104"/>
      <c r="P40" s="254">
        <v>21</v>
      </c>
      <c r="Q40" s="104"/>
    </row>
    <row r="41" spans="1:17" s="3" customFormat="1" ht="16.5">
      <c r="A41" s="291">
        <v>2</v>
      </c>
      <c r="B41" s="292" t="s">
        <v>372</v>
      </c>
      <c r="C41" s="296" t="s">
        <v>69</v>
      </c>
      <c r="D41" s="296" t="s">
        <v>30</v>
      </c>
      <c r="E41" s="297" t="s">
        <v>129</v>
      </c>
      <c r="F41" s="296" t="s">
        <v>130</v>
      </c>
      <c r="G41" s="298" t="s">
        <v>131</v>
      </c>
      <c r="H41" s="297" t="s">
        <v>132</v>
      </c>
      <c r="I41" s="296">
        <v>92</v>
      </c>
      <c r="J41" s="254">
        <v>85</v>
      </c>
      <c r="K41" s="254">
        <v>88</v>
      </c>
      <c r="L41" s="254">
        <v>94</v>
      </c>
      <c r="M41" s="295">
        <v>94</v>
      </c>
      <c r="N41" s="251">
        <f t="shared" si="3"/>
        <v>185</v>
      </c>
      <c r="O41" s="104"/>
      <c r="P41" s="265">
        <v>18</v>
      </c>
      <c r="Q41" s="104"/>
    </row>
    <row r="42" spans="1:17" s="3" customFormat="1" ht="16.5">
      <c r="A42" s="291">
        <v>3</v>
      </c>
      <c r="B42" s="292" t="s">
        <v>308</v>
      </c>
      <c r="C42" s="299" t="s">
        <v>301</v>
      </c>
      <c r="D42" s="83" t="s">
        <v>52</v>
      </c>
      <c r="E42" s="299" t="s">
        <v>67</v>
      </c>
      <c r="F42" s="299" t="s">
        <v>68</v>
      </c>
      <c r="G42" s="300" t="s">
        <v>22</v>
      </c>
      <c r="H42" s="301">
        <v>405</v>
      </c>
      <c r="I42" s="302" t="s">
        <v>585</v>
      </c>
      <c r="J42" s="254">
        <v>96</v>
      </c>
      <c r="K42" s="265">
        <v>98</v>
      </c>
      <c r="L42" s="265">
        <v>19</v>
      </c>
      <c r="M42" s="295">
        <v>86.33</v>
      </c>
      <c r="N42" s="251">
        <f t="shared" si="3"/>
        <v>183.32999999999998</v>
      </c>
      <c r="O42" s="104"/>
      <c r="P42" s="265">
        <v>15</v>
      </c>
      <c r="Q42" s="104"/>
    </row>
    <row r="43" spans="1:17" s="3" customFormat="1" ht="16.5">
      <c r="A43" s="303">
        <v>4</v>
      </c>
      <c r="B43" s="292" t="s">
        <v>338</v>
      </c>
      <c r="C43" s="83" t="s">
        <v>105</v>
      </c>
      <c r="D43" s="83" t="s">
        <v>78</v>
      </c>
      <c r="E43" s="293" t="s">
        <v>106</v>
      </c>
      <c r="F43" s="293" t="s">
        <v>194</v>
      </c>
      <c r="G43" s="294" t="s">
        <v>195</v>
      </c>
      <c r="H43" s="293">
        <v>416</v>
      </c>
      <c r="I43" s="293">
        <v>50</v>
      </c>
      <c r="J43" s="254">
        <v>89</v>
      </c>
      <c r="K43" s="265">
        <v>100</v>
      </c>
      <c r="L43" s="265">
        <v>100</v>
      </c>
      <c r="M43" s="295">
        <v>81</v>
      </c>
      <c r="N43" s="251">
        <f t="shared" si="3"/>
        <v>181</v>
      </c>
      <c r="O43" s="278"/>
      <c r="P43" s="265">
        <v>12</v>
      </c>
      <c r="Q43" s="278"/>
    </row>
    <row r="44" spans="1:17" s="3" customFormat="1" ht="16.5">
      <c r="A44" s="303">
        <v>5</v>
      </c>
      <c r="B44" s="292" t="s">
        <v>348</v>
      </c>
      <c r="C44" s="304" t="s">
        <v>207</v>
      </c>
      <c r="D44" s="304" t="s">
        <v>598</v>
      </c>
      <c r="E44" s="305" t="s">
        <v>219</v>
      </c>
      <c r="F44" s="304" t="s">
        <v>220</v>
      </c>
      <c r="G44" s="306" t="s">
        <v>11</v>
      </c>
      <c r="H44" s="307">
        <v>370</v>
      </c>
      <c r="I44" s="305">
        <v>87</v>
      </c>
      <c r="J44" s="254">
        <v>89</v>
      </c>
      <c r="K44" s="254">
        <v>89</v>
      </c>
      <c r="L44" s="254">
        <v>100</v>
      </c>
      <c r="M44" s="295">
        <v>84</v>
      </c>
      <c r="N44" s="251">
        <f t="shared" si="3"/>
        <v>178.5</v>
      </c>
      <c r="O44" s="278"/>
      <c r="P44" s="265">
        <v>10</v>
      </c>
      <c r="Q44" s="278"/>
    </row>
    <row r="45" spans="1:17" ht="16.5">
      <c r="A45" s="303">
        <v>6</v>
      </c>
      <c r="B45" s="292" t="s">
        <v>305</v>
      </c>
      <c r="C45" s="299" t="s">
        <v>147</v>
      </c>
      <c r="D45" s="83" t="s">
        <v>52</v>
      </c>
      <c r="E45" s="299" t="s">
        <v>59</v>
      </c>
      <c r="F45" s="299" t="s">
        <v>60</v>
      </c>
      <c r="G45" s="300" t="s">
        <v>11</v>
      </c>
      <c r="H45" s="301">
        <v>379</v>
      </c>
      <c r="I45" s="301">
        <v>55</v>
      </c>
      <c r="J45" s="254">
        <v>76</v>
      </c>
      <c r="K45" s="254">
        <v>94</v>
      </c>
      <c r="L45" s="254">
        <v>96</v>
      </c>
      <c r="M45" s="295">
        <v>83.33</v>
      </c>
      <c r="N45" s="251">
        <f t="shared" si="3"/>
        <v>178.32999999999998</v>
      </c>
      <c r="O45" s="278"/>
      <c r="P45" s="265">
        <v>8</v>
      </c>
      <c r="Q45" s="278"/>
    </row>
    <row r="46" spans="1:17" ht="16.5">
      <c r="A46" s="303">
        <v>7</v>
      </c>
      <c r="B46" s="292" t="s">
        <v>285</v>
      </c>
      <c r="C46" s="304" t="s">
        <v>7</v>
      </c>
      <c r="D46" s="296" t="s">
        <v>294</v>
      </c>
      <c r="E46" s="308" t="s">
        <v>286</v>
      </c>
      <c r="F46" s="304" t="s">
        <v>287</v>
      </c>
      <c r="G46" s="306" t="s">
        <v>76</v>
      </c>
      <c r="H46" s="304">
        <v>380</v>
      </c>
      <c r="I46" s="304">
        <v>52</v>
      </c>
      <c r="J46" s="254">
        <v>53</v>
      </c>
      <c r="K46" s="254">
        <v>100</v>
      </c>
      <c r="L46" s="254">
        <v>94</v>
      </c>
      <c r="M46" s="288">
        <v>79</v>
      </c>
      <c r="N46" s="251">
        <f t="shared" si="3"/>
        <v>176</v>
      </c>
      <c r="O46" s="278"/>
      <c r="P46" s="265">
        <v>6</v>
      </c>
      <c r="Q46" s="278"/>
    </row>
    <row r="47" spans="1:17" ht="16.5">
      <c r="A47" s="303">
        <v>8</v>
      </c>
      <c r="B47" s="292" t="s">
        <v>345</v>
      </c>
      <c r="C47" s="304" t="s">
        <v>207</v>
      </c>
      <c r="D47" s="304" t="s">
        <v>599</v>
      </c>
      <c r="E47" s="305" t="s">
        <v>208</v>
      </c>
      <c r="F47" s="304" t="s">
        <v>209</v>
      </c>
      <c r="G47" s="309">
        <v>0.06597222222222222</v>
      </c>
      <c r="H47" s="307">
        <v>390</v>
      </c>
      <c r="I47" s="304" t="s">
        <v>586</v>
      </c>
      <c r="J47" s="254">
        <v>84</v>
      </c>
      <c r="K47" s="254">
        <v>87</v>
      </c>
      <c r="L47" s="254">
        <v>80</v>
      </c>
      <c r="M47" s="295">
        <v>87.33</v>
      </c>
      <c r="N47" s="251">
        <f t="shared" si="3"/>
        <v>172.82999999999998</v>
      </c>
      <c r="O47" s="278"/>
      <c r="P47" s="265">
        <v>5</v>
      </c>
      <c r="Q47" s="278"/>
    </row>
    <row r="48" spans="1:17" s="3" customFormat="1" ht="16.5">
      <c r="A48" s="303">
        <v>9</v>
      </c>
      <c r="B48" s="292" t="s">
        <v>379</v>
      </c>
      <c r="C48" s="304" t="s">
        <v>93</v>
      </c>
      <c r="D48" s="83" t="s">
        <v>120</v>
      </c>
      <c r="E48" s="83" t="s">
        <v>311</v>
      </c>
      <c r="F48" s="304" t="s">
        <v>92</v>
      </c>
      <c r="G48" s="306" t="s">
        <v>11</v>
      </c>
      <c r="H48" s="304">
        <v>405</v>
      </c>
      <c r="I48" s="310">
        <v>59</v>
      </c>
      <c r="J48" s="254">
        <v>96</v>
      </c>
      <c r="K48" s="265">
        <v>93</v>
      </c>
      <c r="L48" s="265">
        <v>92</v>
      </c>
      <c r="M48" s="288">
        <v>76.33</v>
      </c>
      <c r="N48" s="251">
        <f t="shared" si="3"/>
        <v>170.82999999999998</v>
      </c>
      <c r="O48" s="278"/>
      <c r="P48" s="265">
        <v>4</v>
      </c>
      <c r="Q48" s="278"/>
    </row>
    <row r="49" spans="1:17" s="3" customFormat="1" ht="16.5">
      <c r="A49" s="303">
        <v>10</v>
      </c>
      <c r="B49" s="292" t="s">
        <v>368</v>
      </c>
      <c r="C49" s="296" t="s">
        <v>33</v>
      </c>
      <c r="D49" s="296" t="s">
        <v>30</v>
      </c>
      <c r="E49" s="297" t="s">
        <v>34</v>
      </c>
      <c r="F49" s="296" t="s">
        <v>35</v>
      </c>
      <c r="G49" s="298" t="s">
        <v>22</v>
      </c>
      <c r="H49" s="296">
        <v>373</v>
      </c>
      <c r="I49" s="296">
        <v>54</v>
      </c>
      <c r="J49" s="254">
        <v>52</v>
      </c>
      <c r="K49" s="254">
        <v>0</v>
      </c>
      <c r="L49" s="254">
        <v>78</v>
      </c>
      <c r="M49" s="295">
        <v>88.67</v>
      </c>
      <c r="N49" s="251">
        <f t="shared" si="3"/>
        <v>153.67000000000002</v>
      </c>
      <c r="O49" s="104"/>
      <c r="P49" s="265">
        <v>3</v>
      </c>
      <c r="Q49" s="104"/>
    </row>
    <row r="50" spans="1:17" s="3" customFormat="1" ht="16.5">
      <c r="A50" s="303">
        <v>11</v>
      </c>
      <c r="B50" s="292" t="s">
        <v>366</v>
      </c>
      <c r="C50" s="83" t="s">
        <v>69</v>
      </c>
      <c r="D50" s="293" t="s">
        <v>273</v>
      </c>
      <c r="E50" s="293" t="s">
        <v>87</v>
      </c>
      <c r="F50" s="293" t="s">
        <v>88</v>
      </c>
      <c r="G50" s="294" t="s">
        <v>19</v>
      </c>
      <c r="H50" s="293">
        <v>376</v>
      </c>
      <c r="I50" s="293">
        <v>52</v>
      </c>
      <c r="J50" s="254">
        <v>94</v>
      </c>
      <c r="K50" s="265">
        <v>0</v>
      </c>
      <c r="L50" s="265">
        <v>0</v>
      </c>
      <c r="M50" s="295">
        <v>90</v>
      </c>
      <c r="N50" s="251">
        <f t="shared" si="3"/>
        <v>137</v>
      </c>
      <c r="O50" s="104"/>
      <c r="P50" s="265">
        <v>2</v>
      </c>
      <c r="Q50" s="104"/>
    </row>
    <row r="51" spans="1:17" s="3" customFormat="1" ht="16.5">
      <c r="A51" s="303">
        <v>12</v>
      </c>
      <c r="B51" s="292" t="s">
        <v>369</v>
      </c>
      <c r="C51" s="296" t="s">
        <v>29</v>
      </c>
      <c r="D51" s="296" t="s">
        <v>30</v>
      </c>
      <c r="E51" s="297" t="s">
        <v>31</v>
      </c>
      <c r="F51" s="296" t="s">
        <v>32</v>
      </c>
      <c r="G51" s="298" t="s">
        <v>19</v>
      </c>
      <c r="H51" s="296">
        <v>370</v>
      </c>
      <c r="I51" s="296">
        <v>17</v>
      </c>
      <c r="J51" s="254">
        <v>98</v>
      </c>
      <c r="K51" s="254">
        <v>0</v>
      </c>
      <c r="L51" s="254">
        <v>0</v>
      </c>
      <c r="M51" s="295">
        <v>84.66</v>
      </c>
      <c r="N51" s="251">
        <f t="shared" si="3"/>
        <v>133.66</v>
      </c>
      <c r="O51" s="104"/>
      <c r="P51" s="265">
        <v>1</v>
      </c>
      <c r="Q51" s="104"/>
    </row>
    <row r="52" spans="1:17" s="3" customFormat="1" ht="16.5">
      <c r="A52" s="303">
        <v>13</v>
      </c>
      <c r="B52" s="292" t="s">
        <v>359</v>
      </c>
      <c r="C52" s="83" t="s">
        <v>396</v>
      </c>
      <c r="D52" s="83" t="s">
        <v>240</v>
      </c>
      <c r="E52" s="83" t="s">
        <v>266</v>
      </c>
      <c r="F52" s="83" t="s">
        <v>209</v>
      </c>
      <c r="G52" s="311" t="s">
        <v>267</v>
      </c>
      <c r="H52" s="83">
        <v>400</v>
      </c>
      <c r="I52" s="83">
        <v>52</v>
      </c>
      <c r="J52" s="254">
        <v>93</v>
      </c>
      <c r="K52" s="265">
        <v>98</v>
      </c>
      <c r="L52" s="265">
        <v>87</v>
      </c>
      <c r="M52" s="295">
        <v>19</v>
      </c>
      <c r="N52" s="251">
        <f t="shared" si="3"/>
        <v>114.5</v>
      </c>
      <c r="O52" s="278"/>
      <c r="P52" s="265">
        <v>0</v>
      </c>
      <c r="Q52" s="278"/>
    </row>
    <row r="53" spans="1:17" ht="16.5">
      <c r="A53" s="15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6.5">
      <c r="A54" s="15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8">
      <c r="A55" s="114" t="s">
        <v>432</v>
      </c>
      <c r="B55" s="35"/>
      <c r="C55" s="135"/>
      <c r="D55" s="135"/>
      <c r="E55" s="136"/>
      <c r="F55" s="135"/>
      <c r="G55" s="137"/>
      <c r="H55" s="138"/>
      <c r="I55" s="136"/>
      <c r="J55" s="115"/>
      <c r="K55" s="115"/>
      <c r="L55" s="115"/>
      <c r="M55" s="117"/>
      <c r="N55" s="115"/>
      <c r="O55" s="114" t="s">
        <v>432</v>
      </c>
      <c r="P55" s="3"/>
      <c r="Q55" s="3"/>
    </row>
    <row r="56" spans="1:17" ht="12.75">
      <c r="A56" s="120" t="s">
        <v>133</v>
      </c>
      <c r="B56" s="121" t="s">
        <v>0</v>
      </c>
      <c r="C56" s="122"/>
      <c r="D56" s="122"/>
      <c r="E56" s="123"/>
      <c r="F56" s="122" t="s">
        <v>134</v>
      </c>
      <c r="G56" s="124"/>
      <c r="H56" s="124"/>
      <c r="I56" s="123"/>
      <c r="J56" s="132" t="s">
        <v>135</v>
      </c>
      <c r="K56" s="132"/>
      <c r="L56" s="132"/>
      <c r="M56" s="125" t="s">
        <v>136</v>
      </c>
      <c r="N56" s="125" t="s">
        <v>137</v>
      </c>
      <c r="O56" s="262" t="s">
        <v>572</v>
      </c>
      <c r="P56" s="262"/>
      <c r="Q56" s="263" t="s">
        <v>572</v>
      </c>
    </row>
    <row r="57" spans="1:17" ht="12.75">
      <c r="A57" s="130" t="s">
        <v>138</v>
      </c>
      <c r="B57" s="130" t="s">
        <v>3</v>
      </c>
      <c r="C57" s="130" t="s">
        <v>4</v>
      </c>
      <c r="D57" s="130" t="s">
        <v>139</v>
      </c>
      <c r="E57" s="130" t="s">
        <v>5</v>
      </c>
      <c r="F57" s="131"/>
      <c r="G57" s="130" t="s">
        <v>140</v>
      </c>
      <c r="H57" s="130" t="s">
        <v>141</v>
      </c>
      <c r="I57" s="130" t="s">
        <v>142</v>
      </c>
      <c r="J57" s="132">
        <v>1</v>
      </c>
      <c r="K57" s="132">
        <v>2</v>
      </c>
      <c r="L57" s="132">
        <v>3</v>
      </c>
      <c r="M57" s="133" t="s">
        <v>143</v>
      </c>
      <c r="N57" s="133" t="s">
        <v>144</v>
      </c>
      <c r="O57" s="132">
        <v>1</v>
      </c>
      <c r="P57" s="132">
        <v>2</v>
      </c>
      <c r="Q57" s="264" t="s">
        <v>144</v>
      </c>
    </row>
    <row r="58" spans="1:17" ht="16.5">
      <c r="A58" s="312">
        <v>1</v>
      </c>
      <c r="B58" s="292" t="s">
        <v>382</v>
      </c>
      <c r="C58" s="83" t="s">
        <v>41</v>
      </c>
      <c r="D58" s="83" t="s">
        <v>459</v>
      </c>
      <c r="E58" s="313" t="s">
        <v>460</v>
      </c>
      <c r="F58" s="83" t="s">
        <v>330</v>
      </c>
      <c r="G58" s="311" t="s">
        <v>76</v>
      </c>
      <c r="H58" s="83">
        <v>380</v>
      </c>
      <c r="I58" s="83">
        <v>30</v>
      </c>
      <c r="J58" s="254">
        <v>88</v>
      </c>
      <c r="K58" s="254">
        <v>87</v>
      </c>
      <c r="L58" s="254">
        <v>95</v>
      </c>
      <c r="M58" s="251">
        <v>86.33</v>
      </c>
      <c r="N58" s="251">
        <f aca="true" t="shared" si="4" ref="N58:N67">(SUM(J58:L58)-MIN(J58:L58))/2+M58</f>
        <v>177.82999999999998</v>
      </c>
      <c r="O58" s="314">
        <v>0</v>
      </c>
      <c r="P58" s="315">
        <v>21</v>
      </c>
      <c r="Q58" s="315">
        <f aca="true" t="shared" si="5" ref="Q58:Q67">O58+P58</f>
        <v>21</v>
      </c>
    </row>
    <row r="59" spans="1:17" ht="16.5">
      <c r="A59" s="316" t="s">
        <v>547</v>
      </c>
      <c r="B59" s="292" t="s">
        <v>355</v>
      </c>
      <c r="C59" s="83" t="s">
        <v>207</v>
      </c>
      <c r="D59" s="83" t="s">
        <v>571</v>
      </c>
      <c r="E59" s="83"/>
      <c r="F59" s="83" t="s">
        <v>237</v>
      </c>
      <c r="G59" s="311" t="s">
        <v>98</v>
      </c>
      <c r="H59" s="83">
        <v>360</v>
      </c>
      <c r="I59" s="83">
        <v>66</v>
      </c>
      <c r="J59" s="254">
        <v>93</v>
      </c>
      <c r="K59" s="265">
        <v>80</v>
      </c>
      <c r="L59" s="265">
        <v>94</v>
      </c>
      <c r="M59" s="295">
        <v>82.33</v>
      </c>
      <c r="N59" s="251">
        <f t="shared" si="4"/>
        <v>175.82999999999998</v>
      </c>
      <c r="O59" s="314">
        <v>18</v>
      </c>
      <c r="P59" s="315">
        <v>18</v>
      </c>
      <c r="Q59" s="315">
        <f t="shared" si="5"/>
        <v>36</v>
      </c>
    </row>
    <row r="60" spans="1:17" s="3" customFormat="1" ht="16.5">
      <c r="A60" s="312">
        <v>3</v>
      </c>
      <c r="B60" s="292" t="s">
        <v>347</v>
      </c>
      <c r="C60" s="304" t="s">
        <v>215</v>
      </c>
      <c r="D60" s="304" t="s">
        <v>598</v>
      </c>
      <c r="E60" s="305" t="s">
        <v>216</v>
      </c>
      <c r="F60" s="304" t="s">
        <v>217</v>
      </c>
      <c r="G60" s="317" t="s">
        <v>218</v>
      </c>
      <c r="H60" s="307">
        <v>390</v>
      </c>
      <c r="I60" s="305">
        <v>54</v>
      </c>
      <c r="J60" s="254">
        <v>93</v>
      </c>
      <c r="K60" s="254">
        <v>15</v>
      </c>
      <c r="L60" s="254">
        <v>95</v>
      </c>
      <c r="M60" s="295">
        <v>81.33</v>
      </c>
      <c r="N60" s="251">
        <f t="shared" si="4"/>
        <v>175.32999999999998</v>
      </c>
      <c r="O60" s="314">
        <v>21</v>
      </c>
      <c r="P60" s="315">
        <v>15</v>
      </c>
      <c r="Q60" s="315">
        <f t="shared" si="5"/>
        <v>36</v>
      </c>
    </row>
    <row r="61" spans="1:17" s="3" customFormat="1" ht="16.5">
      <c r="A61" s="312">
        <v>4</v>
      </c>
      <c r="B61" s="292" t="s">
        <v>364</v>
      </c>
      <c r="C61" s="83" t="s">
        <v>167</v>
      </c>
      <c r="D61" s="83" t="s">
        <v>240</v>
      </c>
      <c r="E61" s="83" t="s">
        <v>241</v>
      </c>
      <c r="F61" s="293" t="s">
        <v>242</v>
      </c>
      <c r="G61" s="294" t="s">
        <v>214</v>
      </c>
      <c r="H61" s="293">
        <v>438</v>
      </c>
      <c r="I61" s="293">
        <v>58</v>
      </c>
      <c r="J61" s="254">
        <v>88</v>
      </c>
      <c r="K61" s="254">
        <v>98</v>
      </c>
      <c r="L61" s="254">
        <v>90</v>
      </c>
      <c r="M61" s="295">
        <v>81</v>
      </c>
      <c r="N61" s="251">
        <f t="shared" si="4"/>
        <v>175</v>
      </c>
      <c r="O61" s="314">
        <v>12</v>
      </c>
      <c r="P61" s="315">
        <v>12</v>
      </c>
      <c r="Q61" s="315">
        <f t="shared" si="5"/>
        <v>24</v>
      </c>
    </row>
    <row r="62" spans="1:17" s="3" customFormat="1" ht="16.5">
      <c r="A62" s="318" t="s">
        <v>587</v>
      </c>
      <c r="B62" s="292" t="s">
        <v>376</v>
      </c>
      <c r="C62" s="296" t="s">
        <v>41</v>
      </c>
      <c r="D62" s="296" t="s">
        <v>30</v>
      </c>
      <c r="E62" s="297" t="s">
        <v>183</v>
      </c>
      <c r="F62" s="319" t="s">
        <v>75</v>
      </c>
      <c r="G62" s="298" t="s">
        <v>76</v>
      </c>
      <c r="H62" s="296">
        <v>410</v>
      </c>
      <c r="I62" s="296">
        <v>83</v>
      </c>
      <c r="J62" s="265">
        <v>88</v>
      </c>
      <c r="K62" s="265">
        <v>69</v>
      </c>
      <c r="L62" s="265">
        <v>81</v>
      </c>
      <c r="M62" s="295">
        <v>83.67</v>
      </c>
      <c r="N62" s="251">
        <f t="shared" si="4"/>
        <v>168.17000000000002</v>
      </c>
      <c r="O62" s="314">
        <v>0</v>
      </c>
      <c r="P62" s="315">
        <v>10</v>
      </c>
      <c r="Q62" s="315">
        <f t="shared" si="5"/>
        <v>10</v>
      </c>
    </row>
    <row r="63" spans="1:17" s="3" customFormat="1" ht="16.5">
      <c r="A63" s="320">
        <v>6</v>
      </c>
      <c r="B63" s="292" t="s">
        <v>346</v>
      </c>
      <c r="C63" s="304" t="s">
        <v>44</v>
      </c>
      <c r="D63" s="304" t="s">
        <v>598</v>
      </c>
      <c r="E63" s="305" t="s">
        <v>212</v>
      </c>
      <c r="F63" s="304" t="s">
        <v>213</v>
      </c>
      <c r="G63" s="306" t="s">
        <v>214</v>
      </c>
      <c r="H63" s="307">
        <v>540</v>
      </c>
      <c r="I63" s="304">
        <v>54</v>
      </c>
      <c r="J63" s="254">
        <v>80</v>
      </c>
      <c r="K63" s="254">
        <v>76</v>
      </c>
      <c r="L63" s="254">
        <v>72</v>
      </c>
      <c r="M63" s="295">
        <v>80.66</v>
      </c>
      <c r="N63" s="251">
        <f t="shared" si="4"/>
        <v>158.66</v>
      </c>
      <c r="O63" s="314">
        <v>15</v>
      </c>
      <c r="P63" s="315">
        <v>8</v>
      </c>
      <c r="Q63" s="315">
        <f t="shared" si="5"/>
        <v>23</v>
      </c>
    </row>
    <row r="64" spans="1:17" s="3" customFormat="1" ht="16.5">
      <c r="A64" s="320">
        <v>7</v>
      </c>
      <c r="B64" s="292" t="s">
        <v>275</v>
      </c>
      <c r="C64" s="304" t="s">
        <v>91</v>
      </c>
      <c r="D64" s="296" t="s">
        <v>294</v>
      </c>
      <c r="E64" s="308" t="s">
        <v>276</v>
      </c>
      <c r="F64" s="304" t="s">
        <v>277</v>
      </c>
      <c r="G64" s="306" t="s">
        <v>76</v>
      </c>
      <c r="H64" s="304">
        <v>430</v>
      </c>
      <c r="I64" s="304">
        <v>59</v>
      </c>
      <c r="J64" s="265">
        <v>83</v>
      </c>
      <c r="K64" s="254">
        <v>0</v>
      </c>
      <c r="L64" s="254">
        <v>0</v>
      </c>
      <c r="M64" s="321">
        <v>92</v>
      </c>
      <c r="N64" s="251">
        <f t="shared" si="4"/>
        <v>133.5</v>
      </c>
      <c r="O64" s="322">
        <v>0</v>
      </c>
      <c r="P64" s="322">
        <v>6</v>
      </c>
      <c r="Q64" s="315">
        <f t="shared" si="5"/>
        <v>6</v>
      </c>
    </row>
    <row r="65" spans="1:17" s="3" customFormat="1" ht="16.5">
      <c r="A65" s="320">
        <v>8</v>
      </c>
      <c r="B65" s="292" t="s">
        <v>376</v>
      </c>
      <c r="C65" s="296" t="s">
        <v>73</v>
      </c>
      <c r="D65" s="296" t="s">
        <v>30</v>
      </c>
      <c r="E65" s="297" t="s">
        <v>74</v>
      </c>
      <c r="F65" s="296" t="s">
        <v>274</v>
      </c>
      <c r="G65" s="298" t="s">
        <v>76</v>
      </c>
      <c r="H65" s="296">
        <v>550</v>
      </c>
      <c r="I65" s="296">
        <v>66</v>
      </c>
      <c r="J65" s="254">
        <v>83</v>
      </c>
      <c r="K65" s="254">
        <v>0</v>
      </c>
      <c r="L65" s="254">
        <v>0</v>
      </c>
      <c r="M65" s="295">
        <v>87.33</v>
      </c>
      <c r="N65" s="251">
        <f t="shared" si="4"/>
        <v>128.82999999999998</v>
      </c>
      <c r="O65" s="322">
        <v>0</v>
      </c>
      <c r="P65" s="322">
        <v>5</v>
      </c>
      <c r="Q65" s="315">
        <f t="shared" si="5"/>
        <v>5</v>
      </c>
    </row>
    <row r="66" spans="1:17" s="3" customFormat="1" ht="16.5">
      <c r="A66" s="320">
        <v>9</v>
      </c>
      <c r="B66" s="292" t="s">
        <v>370</v>
      </c>
      <c r="C66" s="296" t="s">
        <v>101</v>
      </c>
      <c r="D66" s="296" t="s">
        <v>30</v>
      </c>
      <c r="E66" s="297" t="s">
        <v>127</v>
      </c>
      <c r="F66" s="296" t="s">
        <v>128</v>
      </c>
      <c r="G66" s="298" t="s">
        <v>76</v>
      </c>
      <c r="H66" s="296">
        <v>748</v>
      </c>
      <c r="I66" s="296"/>
      <c r="J66" s="254">
        <v>88</v>
      </c>
      <c r="K66" s="254">
        <v>0</v>
      </c>
      <c r="L66" s="254">
        <v>0</v>
      </c>
      <c r="M66" s="295">
        <v>67.67</v>
      </c>
      <c r="N66" s="251">
        <f t="shared" si="4"/>
        <v>111.67</v>
      </c>
      <c r="O66" s="322">
        <v>0</v>
      </c>
      <c r="P66" s="322">
        <v>4</v>
      </c>
      <c r="Q66" s="315">
        <f t="shared" si="5"/>
        <v>4</v>
      </c>
    </row>
    <row r="67" spans="1:17" s="3" customFormat="1" ht="16.5">
      <c r="A67" s="312">
        <v>10</v>
      </c>
      <c r="B67" s="323" t="s">
        <v>468</v>
      </c>
      <c r="C67" s="323" t="s">
        <v>89</v>
      </c>
      <c r="D67" s="323" t="s">
        <v>469</v>
      </c>
      <c r="E67" s="324" t="s">
        <v>418</v>
      </c>
      <c r="F67" s="83" t="s">
        <v>470</v>
      </c>
      <c r="G67" s="325">
        <v>0.06458333333333334</v>
      </c>
      <c r="H67" s="326">
        <v>380</v>
      </c>
      <c r="I67" s="323">
        <v>63</v>
      </c>
      <c r="J67" s="254">
        <v>0</v>
      </c>
      <c r="K67" s="254">
        <v>0</v>
      </c>
      <c r="L67" s="254">
        <v>0</v>
      </c>
      <c r="M67" s="321">
        <v>80.33</v>
      </c>
      <c r="N67" s="251">
        <f t="shared" si="4"/>
        <v>80.33</v>
      </c>
      <c r="O67" s="322">
        <v>0</v>
      </c>
      <c r="P67" s="322">
        <v>3</v>
      </c>
      <c r="Q67" s="315">
        <f t="shared" si="5"/>
        <v>3</v>
      </c>
    </row>
    <row r="68" spans="1:14" s="3" customFormat="1" ht="18">
      <c r="A68" s="114"/>
      <c r="B68" s="161"/>
      <c r="C68" s="162"/>
      <c r="D68" s="162"/>
      <c r="E68" s="162"/>
      <c r="F68" s="162"/>
      <c r="G68" s="137"/>
      <c r="H68" s="162"/>
      <c r="I68" s="162"/>
      <c r="J68" s="327"/>
      <c r="K68" s="171"/>
      <c r="L68" s="171"/>
      <c r="M68" s="164"/>
      <c r="N68" s="139"/>
    </row>
    <row r="69" spans="1:14" s="3" customFormat="1" ht="16.5">
      <c r="A69" s="150"/>
      <c r="B69" s="328"/>
      <c r="C69" s="328"/>
      <c r="D69" s="328"/>
      <c r="E69" s="150"/>
      <c r="F69" s="328"/>
      <c r="G69" s="150"/>
      <c r="H69" s="150"/>
      <c r="I69" s="150"/>
      <c r="J69" s="150"/>
      <c r="K69" s="150"/>
      <c r="L69" s="150"/>
      <c r="M69" s="129"/>
      <c r="N69" s="129"/>
    </row>
    <row r="70" spans="1:14" s="3" customFormat="1" ht="16.5">
      <c r="A70" s="150"/>
      <c r="B70" s="150"/>
      <c r="C70" s="150"/>
      <c r="D70" s="150"/>
      <c r="E70" s="150"/>
      <c r="F70" s="328"/>
      <c r="G70" s="150"/>
      <c r="H70" s="150"/>
      <c r="I70" s="150"/>
      <c r="J70" s="150"/>
      <c r="K70" s="150"/>
      <c r="L70" s="150"/>
      <c r="M70" s="129"/>
      <c r="N70" s="129"/>
    </row>
    <row r="71" s="3" customFormat="1" ht="16.5">
      <c r="A71" s="157"/>
    </row>
    <row r="72" s="3" customFormat="1" ht="16.5">
      <c r="A72" s="157"/>
    </row>
    <row r="73" spans="1:15" s="3" customFormat="1" ht="18">
      <c r="A73" s="134" t="s">
        <v>499</v>
      </c>
      <c r="B73" s="35"/>
      <c r="C73" s="135"/>
      <c r="D73" s="135"/>
      <c r="E73" s="136"/>
      <c r="F73" s="135"/>
      <c r="G73" s="137"/>
      <c r="H73" s="138"/>
      <c r="I73" s="136"/>
      <c r="J73" s="167"/>
      <c r="K73" s="167"/>
      <c r="L73" s="167"/>
      <c r="M73" s="168"/>
      <c r="N73" s="167"/>
      <c r="O73" s="134" t="s">
        <v>499</v>
      </c>
    </row>
    <row r="74" spans="1:17" s="3" customFormat="1" ht="16.5">
      <c r="A74" s="132" t="s">
        <v>133</v>
      </c>
      <c r="B74" s="122" t="s">
        <v>0</v>
      </c>
      <c r="C74" s="122"/>
      <c r="D74" s="122"/>
      <c r="E74" s="123"/>
      <c r="F74" s="122" t="s">
        <v>134</v>
      </c>
      <c r="G74" s="124"/>
      <c r="H74" s="124"/>
      <c r="I74" s="123"/>
      <c r="J74" s="230" t="s">
        <v>135</v>
      </c>
      <c r="K74" s="231"/>
      <c r="L74" s="232"/>
      <c r="M74" s="125" t="s">
        <v>137</v>
      </c>
      <c r="N74" s="188" t="s">
        <v>145</v>
      </c>
      <c r="O74" s="262" t="s">
        <v>572</v>
      </c>
      <c r="P74" s="262"/>
      <c r="Q74" s="263" t="s">
        <v>572</v>
      </c>
    </row>
    <row r="75" spans="1:17" s="3" customFormat="1" ht="16.5">
      <c r="A75" s="132" t="s">
        <v>138</v>
      </c>
      <c r="B75" s="169" t="s">
        <v>3</v>
      </c>
      <c r="C75" s="130" t="s">
        <v>4</v>
      </c>
      <c r="D75" s="130" t="s">
        <v>139</v>
      </c>
      <c r="E75" s="130" t="s">
        <v>5</v>
      </c>
      <c r="F75" s="131"/>
      <c r="G75" s="130" t="s">
        <v>140</v>
      </c>
      <c r="H75" s="130" t="s">
        <v>141</v>
      </c>
      <c r="I75" s="130" t="s">
        <v>142</v>
      </c>
      <c r="J75" s="132">
        <v>1</v>
      </c>
      <c r="K75" s="132">
        <v>2</v>
      </c>
      <c r="L75" s="132">
        <v>3</v>
      </c>
      <c r="M75" s="133" t="s">
        <v>144</v>
      </c>
      <c r="N75" s="130" t="s">
        <v>146</v>
      </c>
      <c r="O75" s="132">
        <v>1</v>
      </c>
      <c r="P75" s="132">
        <v>2</v>
      </c>
      <c r="Q75" s="264" t="s">
        <v>144</v>
      </c>
    </row>
    <row r="76" spans="1:17" s="3" customFormat="1" ht="16.5">
      <c r="A76" s="329" t="s">
        <v>588</v>
      </c>
      <c r="B76" s="292" t="s">
        <v>354</v>
      </c>
      <c r="C76" s="83" t="s">
        <v>26</v>
      </c>
      <c r="D76" s="83" t="s">
        <v>80</v>
      </c>
      <c r="E76" s="313" t="s">
        <v>235</v>
      </c>
      <c r="F76" s="83" t="s">
        <v>82</v>
      </c>
      <c r="G76" s="311" t="s">
        <v>83</v>
      </c>
      <c r="H76" s="83">
        <v>375</v>
      </c>
      <c r="I76" s="83">
        <v>87</v>
      </c>
      <c r="J76" s="254">
        <v>100</v>
      </c>
      <c r="K76" s="254">
        <v>100</v>
      </c>
      <c r="L76" s="254">
        <v>100</v>
      </c>
      <c r="M76" s="251">
        <f aca="true" t="shared" si="6" ref="M76:M97">(SUM(J76:L76)-MIN(J76:L76))/2</f>
        <v>100</v>
      </c>
      <c r="N76" s="278"/>
      <c r="O76" s="278">
        <v>0</v>
      </c>
      <c r="P76" s="199">
        <v>21</v>
      </c>
      <c r="Q76" s="278"/>
    </row>
    <row r="77" spans="1:17" s="3" customFormat="1" ht="16.5">
      <c r="A77" s="265">
        <v>2</v>
      </c>
      <c r="B77" s="292" t="s">
        <v>357</v>
      </c>
      <c r="C77" s="83" t="s">
        <v>51</v>
      </c>
      <c r="D77" s="83" t="s">
        <v>240</v>
      </c>
      <c r="E77" s="83" t="s">
        <v>245</v>
      </c>
      <c r="F77" s="83" t="s">
        <v>246</v>
      </c>
      <c r="G77" s="311"/>
      <c r="H77" s="83">
        <v>387</v>
      </c>
      <c r="I77" s="83">
        <v>59</v>
      </c>
      <c r="J77" s="254">
        <v>100</v>
      </c>
      <c r="K77" s="254">
        <v>95</v>
      </c>
      <c r="L77" s="254">
        <v>100</v>
      </c>
      <c r="M77" s="251">
        <f t="shared" si="6"/>
        <v>100</v>
      </c>
      <c r="N77" s="278"/>
      <c r="O77" s="278">
        <v>5</v>
      </c>
      <c r="P77" s="330">
        <v>18</v>
      </c>
      <c r="Q77" s="278"/>
    </row>
    <row r="78" spans="1:17" s="3" customFormat="1" ht="16.5">
      <c r="A78" s="329" t="s">
        <v>589</v>
      </c>
      <c r="B78" s="292" t="s">
        <v>306</v>
      </c>
      <c r="C78" s="299" t="s">
        <v>26</v>
      </c>
      <c r="D78" s="83" t="s">
        <v>52</v>
      </c>
      <c r="E78" s="299" t="s">
        <v>299</v>
      </c>
      <c r="F78" s="299" t="s">
        <v>300</v>
      </c>
      <c r="G78" s="300" t="s">
        <v>83</v>
      </c>
      <c r="H78" s="301">
        <v>356</v>
      </c>
      <c r="I78" s="301">
        <v>55</v>
      </c>
      <c r="J78" s="254">
        <v>98</v>
      </c>
      <c r="K78" s="254">
        <v>83</v>
      </c>
      <c r="L78" s="254">
        <v>100</v>
      </c>
      <c r="M78" s="251">
        <f t="shared" si="6"/>
        <v>99</v>
      </c>
      <c r="N78" s="278"/>
      <c r="O78" s="331">
        <v>8</v>
      </c>
      <c r="P78" s="332">
        <v>21</v>
      </c>
      <c r="Q78" s="278"/>
    </row>
    <row r="79" spans="1:17" s="3" customFormat="1" ht="16.5">
      <c r="A79" s="265">
        <v>4</v>
      </c>
      <c r="B79" s="292" t="s">
        <v>378</v>
      </c>
      <c r="C79" s="83" t="s">
        <v>123</v>
      </c>
      <c r="D79" s="83" t="s">
        <v>120</v>
      </c>
      <c r="E79" s="83" t="s">
        <v>124</v>
      </c>
      <c r="F79" s="83" t="s">
        <v>125</v>
      </c>
      <c r="G79" s="300"/>
      <c r="H79" s="83">
        <v>370</v>
      </c>
      <c r="I79" s="83">
        <v>58</v>
      </c>
      <c r="J79" s="254">
        <v>100</v>
      </c>
      <c r="K79" s="254">
        <v>95</v>
      </c>
      <c r="L79" s="254">
        <v>95</v>
      </c>
      <c r="M79" s="251">
        <f t="shared" si="6"/>
        <v>97.5</v>
      </c>
      <c r="N79" s="278"/>
      <c r="O79" s="330">
        <v>0</v>
      </c>
      <c r="P79" s="104">
        <v>15</v>
      </c>
      <c r="Q79" s="278"/>
    </row>
    <row r="80" spans="1:17" s="3" customFormat="1" ht="16.5">
      <c r="A80" s="329" t="s">
        <v>587</v>
      </c>
      <c r="B80" s="292" t="s">
        <v>362</v>
      </c>
      <c r="C80" s="83" t="s">
        <v>259</v>
      </c>
      <c r="D80" s="83" t="s">
        <v>240</v>
      </c>
      <c r="E80" s="83" t="s">
        <v>260</v>
      </c>
      <c r="F80" s="83" t="s">
        <v>82</v>
      </c>
      <c r="G80" s="311" t="s">
        <v>16</v>
      </c>
      <c r="H80" s="83">
        <v>375</v>
      </c>
      <c r="I80" s="83">
        <v>27</v>
      </c>
      <c r="J80" s="254">
        <v>95</v>
      </c>
      <c r="K80" s="254">
        <v>100</v>
      </c>
      <c r="L80" s="254">
        <v>94</v>
      </c>
      <c r="M80" s="251">
        <f t="shared" si="6"/>
        <v>97.5</v>
      </c>
      <c r="N80" s="265" t="s">
        <v>590</v>
      </c>
      <c r="O80" s="3">
        <v>0</v>
      </c>
      <c r="P80" s="104">
        <v>12</v>
      </c>
      <c r="Q80" s="278"/>
    </row>
    <row r="81" spans="1:17" s="3" customFormat="1" ht="16.5">
      <c r="A81" s="265">
        <v>6</v>
      </c>
      <c r="B81" s="292" t="s">
        <v>304</v>
      </c>
      <c r="C81" s="299" t="s">
        <v>295</v>
      </c>
      <c r="D81" s="83" t="s">
        <v>52</v>
      </c>
      <c r="E81" s="299" t="s">
        <v>168</v>
      </c>
      <c r="F81" s="299" t="s">
        <v>63</v>
      </c>
      <c r="G81" s="300" t="s">
        <v>64</v>
      </c>
      <c r="H81" s="301">
        <v>350</v>
      </c>
      <c r="I81" s="301">
        <v>19</v>
      </c>
      <c r="J81" s="254">
        <v>95</v>
      </c>
      <c r="K81" s="254">
        <v>100</v>
      </c>
      <c r="L81" s="254">
        <v>94</v>
      </c>
      <c r="M81" s="251">
        <f t="shared" si="6"/>
        <v>97.5</v>
      </c>
      <c r="N81" s="265" t="s">
        <v>590</v>
      </c>
      <c r="O81" s="331">
        <v>18</v>
      </c>
      <c r="P81" s="332">
        <v>18</v>
      </c>
      <c r="Q81" s="278"/>
    </row>
    <row r="82" spans="1:17" s="3" customFormat="1" ht="16.5">
      <c r="A82" s="329" t="s">
        <v>445</v>
      </c>
      <c r="B82" s="292" t="s">
        <v>363</v>
      </c>
      <c r="C82" s="83" t="s">
        <v>272</v>
      </c>
      <c r="D82" s="83" t="s">
        <v>240</v>
      </c>
      <c r="E82" s="83" t="s">
        <v>261</v>
      </c>
      <c r="F82" s="83" t="s">
        <v>262</v>
      </c>
      <c r="G82" s="311"/>
      <c r="H82" s="83">
        <v>359</v>
      </c>
      <c r="I82" s="83">
        <v>55</v>
      </c>
      <c r="J82" s="254">
        <v>100</v>
      </c>
      <c r="K82" s="254">
        <v>95</v>
      </c>
      <c r="L82" s="254">
        <v>89</v>
      </c>
      <c r="M82" s="251">
        <f t="shared" si="6"/>
        <v>97.5</v>
      </c>
      <c r="N82" s="278"/>
      <c r="O82" s="330">
        <v>21</v>
      </c>
      <c r="P82" s="104">
        <v>10</v>
      </c>
      <c r="Q82" s="278"/>
    </row>
    <row r="83" spans="1:17" s="3" customFormat="1" ht="16.5">
      <c r="A83" s="265">
        <v>8</v>
      </c>
      <c r="B83" s="292" t="s">
        <v>360</v>
      </c>
      <c r="C83" s="83" t="s">
        <v>93</v>
      </c>
      <c r="D83" s="83" t="s">
        <v>240</v>
      </c>
      <c r="E83" s="83" t="s">
        <v>255</v>
      </c>
      <c r="F83" s="83" t="s">
        <v>256</v>
      </c>
      <c r="G83" s="311"/>
      <c r="H83" s="83">
        <v>410</v>
      </c>
      <c r="I83" s="83">
        <v>89</v>
      </c>
      <c r="J83" s="254">
        <v>100</v>
      </c>
      <c r="K83" s="254">
        <v>94</v>
      </c>
      <c r="L83" s="254">
        <v>92</v>
      </c>
      <c r="M83" s="251">
        <f t="shared" si="6"/>
        <v>97</v>
      </c>
      <c r="N83" s="278"/>
      <c r="O83" s="330">
        <v>18</v>
      </c>
      <c r="P83" s="104">
        <v>8</v>
      </c>
      <c r="Q83" s="278"/>
    </row>
    <row r="84" spans="1:17" s="3" customFormat="1" ht="16.5">
      <c r="A84" s="329" t="s">
        <v>591</v>
      </c>
      <c r="B84" s="292" t="s">
        <v>354</v>
      </c>
      <c r="C84" s="83" t="s">
        <v>17</v>
      </c>
      <c r="D84" s="83" t="s">
        <v>80</v>
      </c>
      <c r="E84" s="313" t="s">
        <v>81</v>
      </c>
      <c r="F84" s="83" t="s">
        <v>236</v>
      </c>
      <c r="G84" s="325">
        <v>0.052083333333333336</v>
      </c>
      <c r="H84" s="83">
        <v>380</v>
      </c>
      <c r="I84" s="83">
        <v>54</v>
      </c>
      <c r="J84" s="254">
        <v>100</v>
      </c>
      <c r="K84" s="254">
        <v>94</v>
      </c>
      <c r="L84" s="254">
        <v>89</v>
      </c>
      <c r="M84" s="251">
        <f t="shared" si="6"/>
        <v>97</v>
      </c>
      <c r="N84" s="278"/>
      <c r="O84" s="330">
        <v>0</v>
      </c>
      <c r="P84" s="104">
        <v>6</v>
      </c>
      <c r="Q84" s="278"/>
    </row>
    <row r="85" spans="1:17" s="3" customFormat="1" ht="16.5">
      <c r="A85" s="265">
        <v>10</v>
      </c>
      <c r="B85" s="292" t="s">
        <v>340</v>
      </c>
      <c r="C85" s="83" t="s">
        <v>111</v>
      </c>
      <c r="D85" s="83" t="s">
        <v>78</v>
      </c>
      <c r="E85" s="293" t="s">
        <v>112</v>
      </c>
      <c r="F85" s="293" t="s">
        <v>200</v>
      </c>
      <c r="G85" s="294" t="s">
        <v>11</v>
      </c>
      <c r="H85" s="293">
        <v>365</v>
      </c>
      <c r="I85" s="293">
        <v>58</v>
      </c>
      <c r="J85" s="254">
        <v>94</v>
      </c>
      <c r="K85" s="254">
        <v>100</v>
      </c>
      <c r="L85" s="254">
        <v>88</v>
      </c>
      <c r="M85" s="251">
        <f t="shared" si="6"/>
        <v>97</v>
      </c>
      <c r="N85" s="278"/>
      <c r="O85" s="330">
        <v>0</v>
      </c>
      <c r="P85" s="104">
        <v>5</v>
      </c>
      <c r="Q85" s="278"/>
    </row>
    <row r="86" spans="1:17" s="3" customFormat="1" ht="16.5">
      <c r="A86" s="329" t="s">
        <v>503</v>
      </c>
      <c r="B86" s="292" t="s">
        <v>289</v>
      </c>
      <c r="C86" s="304" t="s">
        <v>17</v>
      </c>
      <c r="D86" s="296" t="s">
        <v>294</v>
      </c>
      <c r="E86" s="308" t="s">
        <v>291</v>
      </c>
      <c r="F86" s="304" t="s">
        <v>278</v>
      </c>
      <c r="G86" s="309">
        <v>0.05902777777777778</v>
      </c>
      <c r="H86" s="304">
        <v>385</v>
      </c>
      <c r="I86" s="304">
        <v>53</v>
      </c>
      <c r="J86" s="254">
        <v>89</v>
      </c>
      <c r="K86" s="254">
        <v>95</v>
      </c>
      <c r="L86" s="254">
        <v>98</v>
      </c>
      <c r="M86" s="251">
        <f t="shared" si="6"/>
        <v>96.5</v>
      </c>
      <c r="N86" s="278"/>
      <c r="O86" s="330">
        <v>0</v>
      </c>
      <c r="P86" s="104">
        <v>4</v>
      </c>
      <c r="Q86" s="278"/>
    </row>
    <row r="87" spans="1:17" s="3" customFormat="1" ht="16.5">
      <c r="A87" s="265">
        <v>12</v>
      </c>
      <c r="B87" s="292" t="s">
        <v>358</v>
      </c>
      <c r="C87" s="83" t="s">
        <v>250</v>
      </c>
      <c r="D87" s="83" t="s">
        <v>240</v>
      </c>
      <c r="E87" s="83" t="s">
        <v>251</v>
      </c>
      <c r="F87" s="83" t="s">
        <v>246</v>
      </c>
      <c r="G87" s="311"/>
      <c r="H87" s="83">
        <v>387</v>
      </c>
      <c r="I87" s="83">
        <v>81</v>
      </c>
      <c r="J87" s="254">
        <v>88</v>
      </c>
      <c r="K87" s="254">
        <v>93</v>
      </c>
      <c r="L87" s="254">
        <v>100</v>
      </c>
      <c r="M87" s="251">
        <f t="shared" si="6"/>
        <v>96.5</v>
      </c>
      <c r="N87" s="278"/>
      <c r="O87" s="278">
        <v>12</v>
      </c>
      <c r="P87" s="278">
        <v>3</v>
      </c>
      <c r="Q87" s="278"/>
    </row>
    <row r="88" spans="1:17" s="3" customFormat="1" ht="16.5">
      <c r="A88" s="329" t="s">
        <v>505</v>
      </c>
      <c r="B88" s="292" t="s">
        <v>385</v>
      </c>
      <c r="C88" s="296" t="s">
        <v>41</v>
      </c>
      <c r="D88" s="296" t="s">
        <v>321</v>
      </c>
      <c r="E88" s="304" t="s">
        <v>322</v>
      </c>
      <c r="F88" s="83" t="s">
        <v>323</v>
      </c>
      <c r="G88" s="306" t="s">
        <v>329</v>
      </c>
      <c r="H88" s="304">
        <v>360</v>
      </c>
      <c r="I88" s="304">
        <v>52</v>
      </c>
      <c r="J88" s="254">
        <v>88</v>
      </c>
      <c r="K88" s="254">
        <v>94</v>
      </c>
      <c r="L88" s="254">
        <v>98</v>
      </c>
      <c r="M88" s="251">
        <f t="shared" si="6"/>
        <v>96</v>
      </c>
      <c r="N88" s="278"/>
      <c r="O88" s="278">
        <v>0</v>
      </c>
      <c r="P88" s="278">
        <v>2</v>
      </c>
      <c r="Q88" s="278"/>
    </row>
    <row r="89" spans="1:17" s="3" customFormat="1" ht="16.5">
      <c r="A89" s="265">
        <v>14</v>
      </c>
      <c r="B89" s="292" t="s">
        <v>359</v>
      </c>
      <c r="C89" s="83" t="s">
        <v>395</v>
      </c>
      <c r="D89" s="83" t="s">
        <v>240</v>
      </c>
      <c r="E89" s="83" t="s">
        <v>252</v>
      </c>
      <c r="F89" s="83" t="s">
        <v>253</v>
      </c>
      <c r="G89" s="311"/>
      <c r="H89" s="83">
        <v>430</v>
      </c>
      <c r="I89" s="83">
        <v>82</v>
      </c>
      <c r="J89" s="254">
        <v>90</v>
      </c>
      <c r="K89" s="254">
        <v>93</v>
      </c>
      <c r="L89" s="254">
        <v>98</v>
      </c>
      <c r="M89" s="251">
        <f t="shared" si="6"/>
        <v>95.5</v>
      </c>
      <c r="N89" s="278"/>
      <c r="O89" s="278">
        <v>15</v>
      </c>
      <c r="P89" s="278">
        <v>1</v>
      </c>
      <c r="Q89" s="278"/>
    </row>
    <row r="90" spans="1:17" s="3" customFormat="1" ht="16.5">
      <c r="A90" s="329" t="s">
        <v>541</v>
      </c>
      <c r="B90" s="292" t="s">
        <v>341</v>
      </c>
      <c r="C90" s="83" t="s">
        <v>7</v>
      </c>
      <c r="D90" s="83" t="s">
        <v>78</v>
      </c>
      <c r="E90" s="293" t="s">
        <v>113</v>
      </c>
      <c r="F90" s="293" t="s">
        <v>201</v>
      </c>
      <c r="G90" s="294" t="s">
        <v>11</v>
      </c>
      <c r="H90" s="293">
        <v>370</v>
      </c>
      <c r="I90" s="293">
        <v>4</v>
      </c>
      <c r="J90" s="254">
        <v>94</v>
      </c>
      <c r="K90" s="254">
        <v>90</v>
      </c>
      <c r="L90" s="254">
        <v>96</v>
      </c>
      <c r="M90" s="251">
        <f t="shared" si="6"/>
        <v>95</v>
      </c>
      <c r="N90" s="278"/>
      <c r="O90" s="278">
        <v>0</v>
      </c>
      <c r="P90" s="278">
        <v>0</v>
      </c>
      <c r="Q90" s="278"/>
    </row>
    <row r="91" spans="1:17" s="3" customFormat="1" ht="16.5">
      <c r="A91" s="265">
        <v>16</v>
      </c>
      <c r="B91" s="292" t="s">
        <v>361</v>
      </c>
      <c r="C91" s="83" t="s">
        <v>27</v>
      </c>
      <c r="D91" s="83" t="s">
        <v>240</v>
      </c>
      <c r="E91" s="83" t="s">
        <v>257</v>
      </c>
      <c r="F91" s="83" t="s">
        <v>258</v>
      </c>
      <c r="G91" s="311"/>
      <c r="H91" s="83">
        <v>387</v>
      </c>
      <c r="I91" s="83">
        <v>54</v>
      </c>
      <c r="J91" s="254">
        <v>92</v>
      </c>
      <c r="K91" s="254">
        <v>95</v>
      </c>
      <c r="L91" s="254">
        <v>93</v>
      </c>
      <c r="M91" s="251">
        <f t="shared" si="6"/>
        <v>94</v>
      </c>
      <c r="N91" s="278"/>
      <c r="O91" s="3">
        <v>0</v>
      </c>
      <c r="P91" s="278">
        <v>0</v>
      </c>
      <c r="Q91" s="278"/>
    </row>
    <row r="92" spans="1:18" ht="16.5">
      <c r="A92" s="329" t="s">
        <v>543</v>
      </c>
      <c r="B92" s="292" t="s">
        <v>305</v>
      </c>
      <c r="C92" s="299" t="s">
        <v>298</v>
      </c>
      <c r="D92" s="83" t="s">
        <v>52</v>
      </c>
      <c r="E92" s="299" t="s">
        <v>61</v>
      </c>
      <c r="F92" s="299" t="s">
        <v>62</v>
      </c>
      <c r="G92" s="300" t="s">
        <v>11</v>
      </c>
      <c r="H92" s="301">
        <v>365</v>
      </c>
      <c r="I92" s="301">
        <v>52</v>
      </c>
      <c r="J92" s="254">
        <v>78</v>
      </c>
      <c r="K92" s="254">
        <v>98</v>
      </c>
      <c r="L92" s="254">
        <v>90</v>
      </c>
      <c r="M92" s="251">
        <f t="shared" si="6"/>
        <v>94</v>
      </c>
      <c r="N92" s="278"/>
      <c r="O92" s="331">
        <v>21</v>
      </c>
      <c r="P92" s="278">
        <v>0</v>
      </c>
      <c r="Q92" s="278"/>
      <c r="R92" s="3"/>
    </row>
    <row r="93" spans="1:17" ht="16.5">
      <c r="A93" s="265">
        <v>18</v>
      </c>
      <c r="B93" s="292" t="s">
        <v>280</v>
      </c>
      <c r="C93" s="304" t="s">
        <v>51</v>
      </c>
      <c r="D93" s="296" t="s">
        <v>294</v>
      </c>
      <c r="E93" s="308" t="s">
        <v>284</v>
      </c>
      <c r="F93" s="304" t="s">
        <v>312</v>
      </c>
      <c r="G93" s="309">
        <v>0.05902777777777778</v>
      </c>
      <c r="H93" s="304">
        <v>300</v>
      </c>
      <c r="I93" s="304">
        <v>50</v>
      </c>
      <c r="J93" s="254">
        <v>100</v>
      </c>
      <c r="K93" s="254">
        <v>84</v>
      </c>
      <c r="L93" s="254">
        <v>82</v>
      </c>
      <c r="M93" s="251">
        <f t="shared" si="6"/>
        <v>92</v>
      </c>
      <c r="N93" s="278"/>
      <c r="O93" s="278">
        <v>0</v>
      </c>
      <c r="P93" s="278">
        <v>0</v>
      </c>
      <c r="Q93" s="278"/>
    </row>
    <row r="94" spans="1:19" ht="16.5">
      <c r="A94" s="329" t="s">
        <v>506</v>
      </c>
      <c r="B94" s="292" t="s">
        <v>386</v>
      </c>
      <c r="C94" s="296" t="s">
        <v>328</v>
      </c>
      <c r="D94" s="296" t="s">
        <v>321</v>
      </c>
      <c r="E94" s="304" t="s">
        <v>324</v>
      </c>
      <c r="F94" s="83" t="s">
        <v>325</v>
      </c>
      <c r="G94" s="306" t="s">
        <v>39</v>
      </c>
      <c r="H94" s="304">
        <v>340</v>
      </c>
      <c r="I94" s="304">
        <v>55</v>
      </c>
      <c r="J94" s="254">
        <v>94</v>
      </c>
      <c r="K94" s="254">
        <v>84</v>
      </c>
      <c r="L94" s="254">
        <v>83</v>
      </c>
      <c r="M94" s="251">
        <f t="shared" si="6"/>
        <v>89</v>
      </c>
      <c r="N94" s="278"/>
      <c r="O94" s="278">
        <v>0</v>
      </c>
      <c r="P94" s="278">
        <v>0</v>
      </c>
      <c r="Q94" s="278"/>
      <c r="R94" s="333"/>
      <c r="S94" s="333"/>
    </row>
    <row r="95" spans="1:17" s="333" customFormat="1" ht="16.5">
      <c r="A95" s="265">
        <v>20</v>
      </c>
      <c r="B95" s="292" t="s">
        <v>280</v>
      </c>
      <c r="C95" s="304" t="s">
        <v>392</v>
      </c>
      <c r="D95" s="296" t="s">
        <v>294</v>
      </c>
      <c r="E95" s="308" t="s">
        <v>283</v>
      </c>
      <c r="F95" s="304" t="s">
        <v>278</v>
      </c>
      <c r="G95" s="309">
        <v>0.05902777777777778</v>
      </c>
      <c r="H95" s="304">
        <v>385</v>
      </c>
      <c r="I95" s="304">
        <v>81</v>
      </c>
      <c r="J95" s="254">
        <v>83</v>
      </c>
      <c r="K95" s="254">
        <v>92</v>
      </c>
      <c r="L95" s="254">
        <v>82</v>
      </c>
      <c r="M95" s="251">
        <f t="shared" si="6"/>
        <v>87.5</v>
      </c>
      <c r="N95" s="278"/>
      <c r="O95" s="278">
        <v>0</v>
      </c>
      <c r="P95" s="278">
        <v>0</v>
      </c>
      <c r="Q95" s="278"/>
    </row>
    <row r="96" spans="1:19" s="333" customFormat="1" ht="16.5">
      <c r="A96" s="329" t="s">
        <v>508</v>
      </c>
      <c r="B96" s="292" t="s">
        <v>405</v>
      </c>
      <c r="C96" s="299" t="s">
        <v>89</v>
      </c>
      <c r="D96" s="334" t="s">
        <v>90</v>
      </c>
      <c r="E96" s="335" t="s">
        <v>406</v>
      </c>
      <c r="F96" s="336" t="s">
        <v>407</v>
      </c>
      <c r="G96" s="337" t="s">
        <v>11</v>
      </c>
      <c r="H96" s="338">
        <v>380</v>
      </c>
      <c r="I96" s="338">
        <v>59</v>
      </c>
      <c r="J96" s="254">
        <v>100</v>
      </c>
      <c r="K96" s="254">
        <v>0</v>
      </c>
      <c r="L96" s="254">
        <v>0</v>
      </c>
      <c r="M96" s="251">
        <f t="shared" si="6"/>
        <v>50</v>
      </c>
      <c r="N96" s="278"/>
      <c r="O96" s="278">
        <v>0</v>
      </c>
      <c r="P96" s="278">
        <v>0</v>
      </c>
      <c r="Q96" s="104"/>
      <c r="R96"/>
      <c r="S96"/>
    </row>
    <row r="97" spans="1:17" ht="16.5">
      <c r="A97" s="265">
        <v>22</v>
      </c>
      <c r="B97" s="292" t="s">
        <v>379</v>
      </c>
      <c r="C97" s="83" t="s">
        <v>121</v>
      </c>
      <c r="D97" s="83" t="s">
        <v>120</v>
      </c>
      <c r="E97" s="83" t="s">
        <v>122</v>
      </c>
      <c r="F97" s="83" t="s">
        <v>279</v>
      </c>
      <c r="G97" s="300"/>
      <c r="H97" s="83">
        <v>365</v>
      </c>
      <c r="I97" s="83">
        <v>53</v>
      </c>
      <c r="J97" s="254">
        <v>0</v>
      </c>
      <c r="K97" s="254">
        <v>0</v>
      </c>
      <c r="L97" s="254">
        <v>0</v>
      </c>
      <c r="M97" s="251">
        <f t="shared" si="6"/>
        <v>0</v>
      </c>
      <c r="N97" s="278"/>
      <c r="O97" s="104">
        <v>0</v>
      </c>
      <c r="P97" s="278">
        <v>0</v>
      </c>
      <c r="Q97" s="104"/>
    </row>
    <row r="98" spans="1:19" ht="16.5">
      <c r="A98" s="332"/>
      <c r="B98" s="339" t="s">
        <v>592</v>
      </c>
      <c r="O98" s="333"/>
      <c r="P98" s="333"/>
      <c r="Q98" s="333"/>
      <c r="R98" s="333"/>
      <c r="S98" s="333"/>
    </row>
    <row r="99" spans="1:19" ht="18">
      <c r="A99" s="174" t="s">
        <v>498</v>
      </c>
      <c r="B99" s="135"/>
      <c r="C99" s="135"/>
      <c r="D99" s="135"/>
      <c r="E99" s="136"/>
      <c r="F99" s="135"/>
      <c r="G99" s="137"/>
      <c r="H99" s="138"/>
      <c r="I99" s="136"/>
      <c r="J99" s="167"/>
      <c r="K99" s="167"/>
      <c r="L99" s="167"/>
      <c r="M99" s="168"/>
      <c r="N99" s="167"/>
      <c r="O99" s="174" t="s">
        <v>498</v>
      </c>
      <c r="P99" s="333"/>
      <c r="Q99" s="333"/>
      <c r="R99" s="333"/>
      <c r="S99" s="333"/>
    </row>
    <row r="100" spans="1:17" s="333" customFormat="1" ht="16.5">
      <c r="A100" s="176" t="s">
        <v>133</v>
      </c>
      <c r="B100" s="177" t="s">
        <v>0</v>
      </c>
      <c r="C100" s="178"/>
      <c r="D100" s="178"/>
      <c r="E100" s="179"/>
      <c r="F100" s="178" t="s">
        <v>134</v>
      </c>
      <c r="G100" s="180"/>
      <c r="H100" s="180"/>
      <c r="I100" s="179"/>
      <c r="J100" s="185" t="s">
        <v>135</v>
      </c>
      <c r="K100" s="185"/>
      <c r="L100" s="185"/>
      <c r="M100" s="181" t="s">
        <v>136</v>
      </c>
      <c r="N100" s="181" t="s">
        <v>137</v>
      </c>
      <c r="O100" s="262" t="s">
        <v>572</v>
      </c>
      <c r="P100" s="262"/>
      <c r="Q100" s="263" t="s">
        <v>572</v>
      </c>
    </row>
    <row r="101" spans="1:17" s="333" customFormat="1" ht="16.5">
      <c r="A101" s="183" t="s">
        <v>138</v>
      </c>
      <c r="B101" s="183" t="s">
        <v>3</v>
      </c>
      <c r="C101" s="183" t="s">
        <v>4</v>
      </c>
      <c r="D101" s="183" t="s">
        <v>139</v>
      </c>
      <c r="E101" s="183" t="s">
        <v>5</v>
      </c>
      <c r="F101" s="184"/>
      <c r="G101" s="183" t="s">
        <v>140</v>
      </c>
      <c r="H101" s="183" t="s">
        <v>141</v>
      </c>
      <c r="I101" s="183" t="s">
        <v>142</v>
      </c>
      <c r="J101" s="185">
        <v>1</v>
      </c>
      <c r="K101" s="185">
        <v>2</v>
      </c>
      <c r="L101" s="185">
        <v>3</v>
      </c>
      <c r="M101" s="186" t="s">
        <v>143</v>
      </c>
      <c r="N101" s="186" t="s">
        <v>144</v>
      </c>
      <c r="O101" s="132">
        <v>1</v>
      </c>
      <c r="P101" s="132">
        <v>2</v>
      </c>
      <c r="Q101" s="264" t="s">
        <v>144</v>
      </c>
    </row>
    <row r="102" spans="1:17" s="333" customFormat="1" ht="16.5">
      <c r="A102" s="241">
        <v>1</v>
      </c>
      <c r="B102" s="242" t="s">
        <v>306</v>
      </c>
      <c r="C102" s="245" t="s">
        <v>26</v>
      </c>
      <c r="D102" s="243" t="s">
        <v>52</v>
      </c>
      <c r="E102" s="245" t="s">
        <v>299</v>
      </c>
      <c r="F102" s="245" t="s">
        <v>165</v>
      </c>
      <c r="G102" s="246" t="s">
        <v>19</v>
      </c>
      <c r="H102" s="266">
        <v>368</v>
      </c>
      <c r="I102" s="266">
        <v>58</v>
      </c>
      <c r="J102" s="340">
        <v>100</v>
      </c>
      <c r="K102" s="341">
        <v>95</v>
      </c>
      <c r="L102" s="341">
        <v>96</v>
      </c>
      <c r="M102" s="251">
        <v>87.33</v>
      </c>
      <c r="N102" s="251">
        <f aca="true" t="shared" si="7" ref="N102:N107">(SUM(J102:L102)-MIN(J102:L102))/2+M102</f>
        <v>185.32999999999998</v>
      </c>
      <c r="O102" s="104"/>
      <c r="P102" s="315">
        <v>21</v>
      </c>
      <c r="Q102" s="104"/>
    </row>
    <row r="103" spans="1:17" s="333" customFormat="1" ht="16.5">
      <c r="A103" s="241">
        <v>2</v>
      </c>
      <c r="B103" s="242" t="s">
        <v>304</v>
      </c>
      <c r="C103" s="245" t="s">
        <v>295</v>
      </c>
      <c r="D103" s="243" t="s">
        <v>52</v>
      </c>
      <c r="E103" s="245" t="s">
        <v>168</v>
      </c>
      <c r="F103" s="245" t="s">
        <v>296</v>
      </c>
      <c r="G103" s="246" t="s">
        <v>19</v>
      </c>
      <c r="H103" s="266">
        <v>363</v>
      </c>
      <c r="I103" s="266">
        <v>84</v>
      </c>
      <c r="J103" s="340">
        <v>100</v>
      </c>
      <c r="K103" s="341">
        <v>89</v>
      </c>
      <c r="L103" s="341">
        <v>87</v>
      </c>
      <c r="M103" s="251">
        <v>90.67</v>
      </c>
      <c r="N103" s="251">
        <f t="shared" si="7"/>
        <v>185.17000000000002</v>
      </c>
      <c r="O103" s="330"/>
      <c r="P103" s="315">
        <v>18</v>
      </c>
      <c r="Q103" s="330"/>
    </row>
    <row r="104" spans="1:17" s="333" customFormat="1" ht="16.5">
      <c r="A104" s="241">
        <v>3</v>
      </c>
      <c r="B104" s="242" t="s">
        <v>305</v>
      </c>
      <c r="C104" s="245" t="s">
        <v>147</v>
      </c>
      <c r="D104" s="243" t="s">
        <v>52</v>
      </c>
      <c r="E104" s="245" t="s">
        <v>59</v>
      </c>
      <c r="F104" s="245" t="s">
        <v>49</v>
      </c>
      <c r="G104" s="246" t="s">
        <v>11</v>
      </c>
      <c r="H104" s="266">
        <v>360</v>
      </c>
      <c r="I104" s="266">
        <v>81</v>
      </c>
      <c r="J104" s="340">
        <v>95</v>
      </c>
      <c r="K104" s="341">
        <v>95</v>
      </c>
      <c r="L104" s="341">
        <v>100</v>
      </c>
      <c r="M104" s="251">
        <v>81.67</v>
      </c>
      <c r="N104" s="251">
        <f t="shared" si="7"/>
        <v>179.17000000000002</v>
      </c>
      <c r="O104" s="330"/>
      <c r="P104" s="315">
        <v>15</v>
      </c>
      <c r="Q104" s="330"/>
    </row>
    <row r="105" spans="1:17" s="333" customFormat="1" ht="16.5">
      <c r="A105" s="254">
        <v>4</v>
      </c>
      <c r="B105" s="242" t="s">
        <v>344</v>
      </c>
      <c r="C105" s="243" t="s">
        <v>203</v>
      </c>
      <c r="D105" s="243" t="s">
        <v>78</v>
      </c>
      <c r="E105" s="285" t="s">
        <v>204</v>
      </c>
      <c r="F105" s="285" t="s">
        <v>205</v>
      </c>
      <c r="G105" s="286" t="s">
        <v>39</v>
      </c>
      <c r="H105" s="285">
        <v>335</v>
      </c>
      <c r="I105" s="285">
        <v>83</v>
      </c>
      <c r="J105" s="340">
        <v>100</v>
      </c>
      <c r="K105" s="341">
        <v>66</v>
      </c>
      <c r="L105" s="341">
        <v>79</v>
      </c>
      <c r="M105" s="251">
        <v>79.67</v>
      </c>
      <c r="N105" s="251">
        <f t="shared" si="7"/>
        <v>169.17000000000002</v>
      </c>
      <c r="O105" s="330"/>
      <c r="P105" s="315">
        <v>12</v>
      </c>
      <c r="Q105" s="330"/>
    </row>
    <row r="106" spans="1:17" s="333" customFormat="1" ht="16.5">
      <c r="A106" s="254">
        <v>5</v>
      </c>
      <c r="B106" s="242" t="s">
        <v>358</v>
      </c>
      <c r="C106" s="243" t="s">
        <v>77</v>
      </c>
      <c r="D106" s="243" t="s">
        <v>240</v>
      </c>
      <c r="E106" s="243" t="s">
        <v>248</v>
      </c>
      <c r="F106" s="243" t="s">
        <v>18</v>
      </c>
      <c r="G106" s="253" t="s">
        <v>249</v>
      </c>
      <c r="H106" s="243">
        <v>370</v>
      </c>
      <c r="I106" s="243">
        <v>59</v>
      </c>
      <c r="J106" s="340">
        <v>95</v>
      </c>
      <c r="K106" s="341">
        <v>84</v>
      </c>
      <c r="L106" s="341">
        <v>83</v>
      </c>
      <c r="M106" s="251">
        <v>79.33</v>
      </c>
      <c r="N106" s="251">
        <f t="shared" si="7"/>
        <v>168.82999999999998</v>
      </c>
      <c r="O106" s="330"/>
      <c r="P106" s="315">
        <v>10</v>
      </c>
      <c r="Q106" s="330"/>
    </row>
    <row r="107" spans="1:19" s="333" customFormat="1" ht="16.5">
      <c r="A107" s="254">
        <v>6</v>
      </c>
      <c r="B107" s="242" t="s">
        <v>387</v>
      </c>
      <c r="C107" s="280" t="s">
        <v>27</v>
      </c>
      <c r="D107" s="280" t="s">
        <v>321</v>
      </c>
      <c r="E107" s="255" t="s">
        <v>326</v>
      </c>
      <c r="F107" s="243" t="s">
        <v>327</v>
      </c>
      <c r="G107" s="342" t="s">
        <v>11</v>
      </c>
      <c r="H107" s="255">
        <v>375</v>
      </c>
      <c r="I107" s="255">
        <v>85</v>
      </c>
      <c r="J107" s="340">
        <v>81</v>
      </c>
      <c r="K107" s="341">
        <v>82</v>
      </c>
      <c r="L107" s="341">
        <v>78</v>
      </c>
      <c r="M107" s="251">
        <v>83</v>
      </c>
      <c r="N107" s="251">
        <f t="shared" si="7"/>
        <v>164.5</v>
      </c>
      <c r="O107" s="330"/>
      <c r="P107" s="315">
        <v>8</v>
      </c>
      <c r="Q107" s="330"/>
      <c r="R107"/>
      <c r="S107"/>
    </row>
    <row r="108" spans="1:19" s="333" customFormat="1" ht="18">
      <c r="A108" s="134" t="s">
        <v>184</v>
      </c>
      <c r="B108" s="35"/>
      <c r="C108" s="135"/>
      <c r="D108" s="135"/>
      <c r="E108" s="136"/>
      <c r="F108" s="135"/>
      <c r="G108" s="137"/>
      <c r="H108" s="138"/>
      <c r="I108" s="136"/>
      <c r="J108" s="115"/>
      <c r="K108" s="115"/>
      <c r="L108" s="115"/>
      <c r="M108" s="117"/>
      <c r="N108" s="115"/>
      <c r="O108" s="134" t="s">
        <v>184</v>
      </c>
      <c r="R108"/>
      <c r="S108"/>
    </row>
    <row r="109" spans="1:17" ht="12.75">
      <c r="A109" s="120" t="s">
        <v>133</v>
      </c>
      <c r="B109" s="121" t="s">
        <v>0</v>
      </c>
      <c r="C109" s="122"/>
      <c r="D109" s="122"/>
      <c r="E109" s="123"/>
      <c r="F109" s="122" t="s">
        <v>134</v>
      </c>
      <c r="G109" s="124"/>
      <c r="H109" s="124"/>
      <c r="I109" s="123"/>
      <c r="J109" s="132" t="s">
        <v>135</v>
      </c>
      <c r="K109" s="132"/>
      <c r="L109" s="132"/>
      <c r="M109" s="125" t="s">
        <v>137</v>
      </c>
      <c r="N109" s="188" t="s">
        <v>145</v>
      </c>
      <c r="O109" s="262" t="s">
        <v>572</v>
      </c>
      <c r="P109" s="262"/>
      <c r="Q109" s="263" t="s">
        <v>572</v>
      </c>
    </row>
    <row r="110" spans="1:17" ht="12.75">
      <c r="A110" s="130" t="s">
        <v>138</v>
      </c>
      <c r="B110" s="130" t="s">
        <v>3</v>
      </c>
      <c r="C110" s="130" t="s">
        <v>4</v>
      </c>
      <c r="D110" s="130" t="s">
        <v>139</v>
      </c>
      <c r="E110" s="130" t="s">
        <v>5</v>
      </c>
      <c r="F110" s="131"/>
      <c r="G110" s="130" t="s">
        <v>140</v>
      </c>
      <c r="H110" s="130" t="s">
        <v>141</v>
      </c>
      <c r="I110" s="130" t="s">
        <v>142</v>
      </c>
      <c r="J110" s="132">
        <v>1</v>
      </c>
      <c r="K110" s="132">
        <v>2</v>
      </c>
      <c r="L110" s="132">
        <v>3</v>
      </c>
      <c r="M110" s="133" t="s">
        <v>144</v>
      </c>
      <c r="N110" s="130" t="s">
        <v>146</v>
      </c>
      <c r="O110" s="132">
        <v>1</v>
      </c>
      <c r="P110" s="132">
        <v>2</v>
      </c>
      <c r="Q110" s="264" t="s">
        <v>144</v>
      </c>
    </row>
    <row r="111" spans="1:17" ht="16.5">
      <c r="A111" s="320">
        <v>1</v>
      </c>
      <c r="B111" s="343" t="s">
        <v>339</v>
      </c>
      <c r="C111" s="344" t="s">
        <v>27</v>
      </c>
      <c r="D111" s="344" t="s">
        <v>78</v>
      </c>
      <c r="E111" s="345" t="s">
        <v>108</v>
      </c>
      <c r="F111" s="345" t="s">
        <v>198</v>
      </c>
      <c r="G111" s="346" t="s">
        <v>199</v>
      </c>
      <c r="H111" s="345">
        <v>380</v>
      </c>
      <c r="I111" s="345">
        <v>59</v>
      </c>
      <c r="J111" s="254">
        <v>100</v>
      </c>
      <c r="K111" s="254">
        <v>100</v>
      </c>
      <c r="L111" s="254">
        <v>100</v>
      </c>
      <c r="M111" s="251">
        <f aca="true" t="shared" si="8" ref="M111:M135">(SUM(J111:L111)-MIN(J111:L111))/2</f>
        <v>100</v>
      </c>
      <c r="N111" s="251"/>
      <c r="O111" s="330"/>
      <c r="P111" s="315">
        <v>21</v>
      </c>
      <c r="Q111" s="330"/>
    </row>
    <row r="112" spans="1:17" ht="16.5">
      <c r="A112" s="320">
        <v>2</v>
      </c>
      <c r="B112" s="347" t="s">
        <v>333</v>
      </c>
      <c r="C112" s="348" t="s">
        <v>96</v>
      </c>
      <c r="D112" s="324" t="s">
        <v>94</v>
      </c>
      <c r="E112" s="349" t="s">
        <v>97</v>
      </c>
      <c r="F112" s="324" t="s">
        <v>186</v>
      </c>
      <c r="G112" s="309">
        <v>0.04861111111111111</v>
      </c>
      <c r="H112" s="350">
        <v>370</v>
      </c>
      <c r="I112" s="348">
        <v>85</v>
      </c>
      <c r="J112" s="254">
        <v>98</v>
      </c>
      <c r="K112" s="254">
        <v>100</v>
      </c>
      <c r="L112" s="254">
        <v>100</v>
      </c>
      <c r="M112" s="251">
        <f t="shared" si="8"/>
        <v>100</v>
      </c>
      <c r="N112" s="251"/>
      <c r="O112" s="104"/>
      <c r="P112" s="315">
        <v>18</v>
      </c>
      <c r="Q112" s="104"/>
    </row>
    <row r="113" spans="1:18" ht="16.5">
      <c r="A113" s="320">
        <v>3</v>
      </c>
      <c r="B113" s="347" t="s">
        <v>342</v>
      </c>
      <c r="C113" s="324" t="s">
        <v>27</v>
      </c>
      <c r="D113" s="324" t="s">
        <v>78</v>
      </c>
      <c r="E113" s="351" t="s">
        <v>118</v>
      </c>
      <c r="F113" s="351" t="s">
        <v>100</v>
      </c>
      <c r="G113" s="294" t="s">
        <v>28</v>
      </c>
      <c r="H113" s="351">
        <v>368</v>
      </c>
      <c r="I113" s="351">
        <v>66</v>
      </c>
      <c r="J113" s="254">
        <v>100</v>
      </c>
      <c r="K113" s="254">
        <v>100</v>
      </c>
      <c r="L113" s="254">
        <v>88</v>
      </c>
      <c r="M113" s="251">
        <f t="shared" si="8"/>
        <v>100</v>
      </c>
      <c r="N113" s="251"/>
      <c r="O113" s="104"/>
      <c r="P113" s="315">
        <v>15</v>
      </c>
      <c r="Q113" s="104"/>
      <c r="R113" s="333"/>
    </row>
    <row r="114" spans="1:19" ht="16.5">
      <c r="A114" s="254">
        <v>4</v>
      </c>
      <c r="B114" s="347" t="s">
        <v>339</v>
      </c>
      <c r="C114" s="324" t="s">
        <v>114</v>
      </c>
      <c r="D114" s="324" t="s">
        <v>78</v>
      </c>
      <c r="E114" s="351" t="s">
        <v>115</v>
      </c>
      <c r="F114" s="351" t="s">
        <v>100</v>
      </c>
      <c r="G114" s="294"/>
      <c r="H114" s="351">
        <v>370</v>
      </c>
      <c r="I114" s="351">
        <v>54</v>
      </c>
      <c r="J114" s="254">
        <v>98</v>
      </c>
      <c r="K114" s="254">
        <v>100</v>
      </c>
      <c r="L114" s="254">
        <v>98</v>
      </c>
      <c r="M114" s="251">
        <f t="shared" si="8"/>
        <v>99</v>
      </c>
      <c r="N114" s="251"/>
      <c r="O114" s="104"/>
      <c r="P114" s="315">
        <v>12</v>
      </c>
      <c r="Q114" s="104"/>
      <c r="R114" s="333"/>
      <c r="S114" s="333"/>
    </row>
    <row r="115" spans="1:19" ht="16.5">
      <c r="A115" s="254">
        <v>5</v>
      </c>
      <c r="B115" s="347" t="s">
        <v>363</v>
      </c>
      <c r="C115" s="324" t="s">
        <v>271</v>
      </c>
      <c r="D115" s="324" t="s">
        <v>240</v>
      </c>
      <c r="E115" s="324" t="s">
        <v>269</v>
      </c>
      <c r="F115" s="324" t="s">
        <v>270</v>
      </c>
      <c r="G115" s="311"/>
      <c r="H115" s="324">
        <v>396</v>
      </c>
      <c r="I115" s="324">
        <v>92</v>
      </c>
      <c r="J115" s="254">
        <v>98</v>
      </c>
      <c r="K115" s="254">
        <v>94</v>
      </c>
      <c r="L115" s="254">
        <v>100</v>
      </c>
      <c r="M115" s="251">
        <f t="shared" si="8"/>
        <v>99</v>
      </c>
      <c r="N115" s="251"/>
      <c r="O115" s="104"/>
      <c r="P115" s="315">
        <v>10</v>
      </c>
      <c r="Q115" s="104"/>
      <c r="R115" s="333"/>
      <c r="S115" s="333"/>
    </row>
    <row r="116" spans="1:17" s="333" customFormat="1" ht="16.5">
      <c r="A116" s="320">
        <v>6</v>
      </c>
      <c r="B116" s="347" t="s">
        <v>441</v>
      </c>
      <c r="C116" s="324" t="s">
        <v>263</v>
      </c>
      <c r="D116" s="324" t="s">
        <v>240</v>
      </c>
      <c r="E116" s="324" t="s">
        <v>264</v>
      </c>
      <c r="F116" s="324" t="s">
        <v>265</v>
      </c>
      <c r="G116" s="311"/>
      <c r="H116" s="324">
        <v>387</v>
      </c>
      <c r="I116" s="324">
        <v>82</v>
      </c>
      <c r="J116" s="254">
        <v>98</v>
      </c>
      <c r="K116" s="254">
        <v>92</v>
      </c>
      <c r="L116" s="254">
        <v>100</v>
      </c>
      <c r="M116" s="251">
        <f t="shared" si="8"/>
        <v>99</v>
      </c>
      <c r="N116" s="251"/>
      <c r="O116" s="104"/>
      <c r="P116" s="315">
        <v>8</v>
      </c>
      <c r="Q116" s="104"/>
    </row>
    <row r="117" spans="1:17" s="333" customFormat="1" ht="16.5">
      <c r="A117" s="254">
        <v>6</v>
      </c>
      <c r="B117" s="347" t="s">
        <v>340</v>
      </c>
      <c r="C117" s="324" t="s">
        <v>105</v>
      </c>
      <c r="D117" s="324" t="s">
        <v>78</v>
      </c>
      <c r="E117" s="351" t="s">
        <v>116</v>
      </c>
      <c r="F117" s="351" t="s">
        <v>117</v>
      </c>
      <c r="G117" s="294" t="s">
        <v>11</v>
      </c>
      <c r="H117" s="351">
        <v>560</v>
      </c>
      <c r="I117" s="351">
        <v>54</v>
      </c>
      <c r="J117" s="254">
        <v>96</v>
      </c>
      <c r="K117" s="254">
        <v>100</v>
      </c>
      <c r="L117" s="254">
        <v>91</v>
      </c>
      <c r="M117" s="251">
        <f t="shared" si="8"/>
        <v>98</v>
      </c>
      <c r="N117" s="251"/>
      <c r="O117" s="104"/>
      <c r="P117" s="352">
        <v>6</v>
      </c>
      <c r="Q117" s="104"/>
    </row>
    <row r="118" spans="1:17" s="333" customFormat="1" ht="16.5">
      <c r="A118" s="254">
        <v>7</v>
      </c>
      <c r="B118" s="347" t="s">
        <v>334</v>
      </c>
      <c r="C118" s="348" t="s">
        <v>187</v>
      </c>
      <c r="D118" s="324" t="s">
        <v>94</v>
      </c>
      <c r="E118" s="349" t="s">
        <v>188</v>
      </c>
      <c r="F118" s="324" t="s">
        <v>190</v>
      </c>
      <c r="G118" s="309">
        <v>0.04861111111111111</v>
      </c>
      <c r="H118" s="350">
        <v>370</v>
      </c>
      <c r="I118" s="348">
        <v>51</v>
      </c>
      <c r="J118" s="254">
        <v>94</v>
      </c>
      <c r="K118" s="254">
        <v>89</v>
      </c>
      <c r="L118" s="254">
        <v>100</v>
      </c>
      <c r="M118" s="251">
        <f t="shared" si="8"/>
        <v>97</v>
      </c>
      <c r="N118" s="251"/>
      <c r="O118" s="330"/>
      <c r="P118" s="330">
        <v>5</v>
      </c>
      <c r="Q118" s="330"/>
    </row>
    <row r="119" spans="1:17" s="333" customFormat="1" ht="16.5">
      <c r="A119" s="254">
        <v>8</v>
      </c>
      <c r="B119" s="347" t="s">
        <v>339</v>
      </c>
      <c r="C119" s="324" t="s">
        <v>17</v>
      </c>
      <c r="D119" s="324" t="s">
        <v>78</v>
      </c>
      <c r="E119" s="351" t="s">
        <v>107</v>
      </c>
      <c r="F119" s="351" t="s">
        <v>198</v>
      </c>
      <c r="G119" s="294" t="s">
        <v>199</v>
      </c>
      <c r="H119" s="351">
        <v>377</v>
      </c>
      <c r="I119" s="351">
        <v>57</v>
      </c>
      <c r="J119" s="254">
        <v>69</v>
      </c>
      <c r="K119" s="254">
        <v>94</v>
      </c>
      <c r="L119" s="254">
        <v>100</v>
      </c>
      <c r="M119" s="251">
        <f t="shared" si="8"/>
        <v>97</v>
      </c>
      <c r="N119" s="251"/>
      <c r="O119" s="330"/>
      <c r="P119" s="330">
        <v>4</v>
      </c>
      <c r="Q119" s="330"/>
    </row>
    <row r="120" spans="1:18" s="333" customFormat="1" ht="16.5">
      <c r="A120" s="254">
        <v>8</v>
      </c>
      <c r="B120" s="347" t="s">
        <v>360</v>
      </c>
      <c r="C120" s="324" t="s">
        <v>101</v>
      </c>
      <c r="D120" s="324" t="s">
        <v>240</v>
      </c>
      <c r="E120" s="324" t="s">
        <v>268</v>
      </c>
      <c r="F120" s="324" t="s">
        <v>247</v>
      </c>
      <c r="G120" s="311" t="s">
        <v>11</v>
      </c>
      <c r="H120" s="324">
        <v>378</v>
      </c>
      <c r="I120" s="324">
        <v>87</v>
      </c>
      <c r="J120" s="254">
        <v>93</v>
      </c>
      <c r="K120" s="254">
        <v>98</v>
      </c>
      <c r="L120" s="254">
        <v>95</v>
      </c>
      <c r="M120" s="251">
        <f t="shared" si="8"/>
        <v>96.5</v>
      </c>
      <c r="N120" s="251"/>
      <c r="O120" s="330"/>
      <c r="P120" s="330">
        <v>3</v>
      </c>
      <c r="Q120" s="330"/>
      <c r="R120"/>
    </row>
    <row r="121" spans="1:19" s="333" customFormat="1" ht="16.5">
      <c r="A121" s="320">
        <v>9</v>
      </c>
      <c r="B121" s="347" t="s">
        <v>335</v>
      </c>
      <c r="C121" s="348" t="s">
        <v>66</v>
      </c>
      <c r="D121" s="324" t="s">
        <v>94</v>
      </c>
      <c r="E121" s="349" t="s">
        <v>95</v>
      </c>
      <c r="F121" s="324" t="s">
        <v>191</v>
      </c>
      <c r="G121" s="309">
        <v>0.05555555555555555</v>
      </c>
      <c r="H121" s="350">
        <v>371</v>
      </c>
      <c r="I121" s="349">
        <v>59</v>
      </c>
      <c r="J121" s="254">
        <v>93</v>
      </c>
      <c r="K121" s="254">
        <v>100</v>
      </c>
      <c r="L121" s="254">
        <v>90</v>
      </c>
      <c r="M121" s="251">
        <f t="shared" si="8"/>
        <v>96.5</v>
      </c>
      <c r="N121" s="251"/>
      <c r="O121" s="330"/>
      <c r="P121" s="330">
        <v>2</v>
      </c>
      <c r="Q121" s="330"/>
      <c r="R121"/>
      <c r="S121"/>
    </row>
    <row r="122" spans="1:19" s="333" customFormat="1" ht="16.5">
      <c r="A122" s="320">
        <v>10</v>
      </c>
      <c r="B122" s="347" t="s">
        <v>351</v>
      </c>
      <c r="C122" s="324" t="s">
        <v>20</v>
      </c>
      <c r="D122" s="324" t="s">
        <v>15</v>
      </c>
      <c r="E122" s="324" t="s">
        <v>228</v>
      </c>
      <c r="F122" s="324" t="s">
        <v>20</v>
      </c>
      <c r="G122" s="311" t="s">
        <v>19</v>
      </c>
      <c r="H122" s="324">
        <v>350</v>
      </c>
      <c r="I122" s="324">
        <v>30</v>
      </c>
      <c r="J122" s="254">
        <v>88</v>
      </c>
      <c r="K122" s="254">
        <v>100</v>
      </c>
      <c r="L122" s="254">
        <v>93</v>
      </c>
      <c r="M122" s="251">
        <f t="shared" si="8"/>
        <v>96.5</v>
      </c>
      <c r="N122" s="251"/>
      <c r="O122" s="330"/>
      <c r="P122" s="330">
        <v>1</v>
      </c>
      <c r="Q122" s="330"/>
      <c r="R122"/>
      <c r="S122"/>
    </row>
    <row r="123" spans="1:17" ht="16.5">
      <c r="A123" s="320">
        <v>11</v>
      </c>
      <c r="B123" s="347" t="s">
        <v>373</v>
      </c>
      <c r="C123" s="353" t="s">
        <v>44</v>
      </c>
      <c r="D123" s="353" t="s">
        <v>30</v>
      </c>
      <c r="E123" s="298" t="s">
        <v>45</v>
      </c>
      <c r="F123" s="353" t="s">
        <v>49</v>
      </c>
      <c r="G123" s="354">
        <v>0.0763888888888889</v>
      </c>
      <c r="H123" s="298" t="s">
        <v>50</v>
      </c>
      <c r="I123" s="353">
        <v>14</v>
      </c>
      <c r="J123" s="254">
        <v>88</v>
      </c>
      <c r="K123" s="254">
        <v>92</v>
      </c>
      <c r="L123" s="254">
        <v>100</v>
      </c>
      <c r="M123" s="251">
        <f t="shared" si="8"/>
        <v>96</v>
      </c>
      <c r="N123" s="251"/>
      <c r="O123" s="330"/>
      <c r="P123" s="330">
        <v>0</v>
      </c>
      <c r="Q123" s="330"/>
    </row>
    <row r="124" spans="1:17" ht="16.5">
      <c r="A124" s="320">
        <v>12</v>
      </c>
      <c r="B124" s="324" t="s">
        <v>435</v>
      </c>
      <c r="C124" s="324" t="s">
        <v>44</v>
      </c>
      <c r="D124" s="324" t="s">
        <v>466</v>
      </c>
      <c r="E124" s="324" t="s">
        <v>436</v>
      </c>
      <c r="F124" s="324" t="s">
        <v>437</v>
      </c>
      <c r="G124" s="324"/>
      <c r="H124" s="324">
        <v>420</v>
      </c>
      <c r="I124" s="355">
        <v>87</v>
      </c>
      <c r="J124" s="254">
        <v>89</v>
      </c>
      <c r="K124" s="254">
        <v>98</v>
      </c>
      <c r="L124" s="254">
        <v>91</v>
      </c>
      <c r="M124" s="251">
        <f t="shared" si="8"/>
        <v>94.5</v>
      </c>
      <c r="N124" s="251"/>
      <c r="O124" s="330"/>
      <c r="P124" s="330">
        <v>0</v>
      </c>
      <c r="Q124" s="330"/>
    </row>
    <row r="125" spans="1:17" ht="16.5">
      <c r="A125" s="320">
        <v>13</v>
      </c>
      <c r="B125" s="347" t="s">
        <v>402</v>
      </c>
      <c r="C125" s="353" t="s">
        <v>99</v>
      </c>
      <c r="D125" s="356" t="s">
        <v>94</v>
      </c>
      <c r="E125" s="337" t="s">
        <v>403</v>
      </c>
      <c r="F125" s="356" t="s">
        <v>404</v>
      </c>
      <c r="G125" s="337" t="s">
        <v>16</v>
      </c>
      <c r="H125" s="356">
        <v>380</v>
      </c>
      <c r="I125" s="356">
        <v>81</v>
      </c>
      <c r="J125" s="254">
        <v>88</v>
      </c>
      <c r="K125" s="254">
        <v>94</v>
      </c>
      <c r="L125" s="254">
        <v>94</v>
      </c>
      <c r="M125" s="251">
        <f t="shared" si="8"/>
        <v>94</v>
      </c>
      <c r="N125" s="251"/>
      <c r="O125" s="104"/>
      <c r="P125" s="330">
        <v>0</v>
      </c>
      <c r="Q125" s="104"/>
    </row>
    <row r="126" spans="1:17" ht="16.5">
      <c r="A126" s="320">
        <v>14</v>
      </c>
      <c r="B126" s="347" t="s">
        <v>280</v>
      </c>
      <c r="C126" s="348" t="s">
        <v>393</v>
      </c>
      <c r="D126" s="353" t="s">
        <v>294</v>
      </c>
      <c r="E126" s="306" t="s">
        <v>281</v>
      </c>
      <c r="F126" s="348" t="s">
        <v>282</v>
      </c>
      <c r="G126" s="306" t="s">
        <v>76</v>
      </c>
      <c r="H126" s="348">
        <v>410</v>
      </c>
      <c r="I126" s="348">
        <v>58</v>
      </c>
      <c r="J126" s="254">
        <v>85</v>
      </c>
      <c r="K126" s="254">
        <v>84</v>
      </c>
      <c r="L126" s="254">
        <v>94</v>
      </c>
      <c r="M126" s="251">
        <f t="shared" si="8"/>
        <v>89.5</v>
      </c>
      <c r="N126" s="251"/>
      <c r="O126" s="104"/>
      <c r="P126" s="330">
        <v>0</v>
      </c>
      <c r="Q126" s="104"/>
    </row>
    <row r="127" spans="1:17" ht="16.5">
      <c r="A127" s="320">
        <v>15</v>
      </c>
      <c r="B127" s="347" t="s">
        <v>343</v>
      </c>
      <c r="C127" s="324" t="s">
        <v>77</v>
      </c>
      <c r="D127" s="324" t="s">
        <v>78</v>
      </c>
      <c r="E127" s="351" t="s">
        <v>79</v>
      </c>
      <c r="F127" s="351" t="s">
        <v>202</v>
      </c>
      <c r="G127" s="294" t="s">
        <v>11</v>
      </c>
      <c r="H127" s="357">
        <v>385</v>
      </c>
      <c r="I127" s="351">
        <v>85</v>
      </c>
      <c r="J127" s="254">
        <v>88</v>
      </c>
      <c r="K127" s="254">
        <v>77</v>
      </c>
      <c r="L127" s="254">
        <v>86</v>
      </c>
      <c r="M127" s="251">
        <f t="shared" si="8"/>
        <v>87</v>
      </c>
      <c r="N127" s="251"/>
      <c r="O127" s="104"/>
      <c r="P127" s="330">
        <v>0</v>
      </c>
      <c r="Q127" s="104"/>
    </row>
    <row r="128" spans="1:17" ht="16.5">
      <c r="A128" s="320">
        <v>16</v>
      </c>
      <c r="B128" s="347" t="s">
        <v>289</v>
      </c>
      <c r="C128" s="348" t="s">
        <v>66</v>
      </c>
      <c r="D128" s="353" t="s">
        <v>294</v>
      </c>
      <c r="E128" s="306" t="s">
        <v>290</v>
      </c>
      <c r="F128" s="348" t="s">
        <v>288</v>
      </c>
      <c r="G128" s="309">
        <v>0.0763888888888889</v>
      </c>
      <c r="H128" s="348">
        <v>420</v>
      </c>
      <c r="I128" s="348">
        <v>14</v>
      </c>
      <c r="J128" s="254">
        <v>94</v>
      </c>
      <c r="K128" s="254">
        <v>15</v>
      </c>
      <c r="L128" s="254">
        <v>78</v>
      </c>
      <c r="M128" s="251">
        <f t="shared" si="8"/>
        <v>86</v>
      </c>
      <c r="N128" s="251"/>
      <c r="O128" s="104"/>
      <c r="P128" s="330">
        <v>0</v>
      </c>
      <c r="Q128" s="104"/>
    </row>
    <row r="129" spans="1:17" ht="16.5">
      <c r="A129" s="320">
        <v>17</v>
      </c>
      <c r="B129" s="324" t="s">
        <v>463</v>
      </c>
      <c r="C129" s="324" t="s">
        <v>464</v>
      </c>
      <c r="D129" s="324" t="s">
        <v>466</v>
      </c>
      <c r="E129" s="324" t="s">
        <v>465</v>
      </c>
      <c r="F129" s="324" t="s">
        <v>467</v>
      </c>
      <c r="G129" s="324"/>
      <c r="H129" s="324">
        <v>400</v>
      </c>
      <c r="I129" s="355">
        <v>87</v>
      </c>
      <c r="J129" s="254">
        <v>27</v>
      </c>
      <c r="K129" s="254">
        <v>36</v>
      </c>
      <c r="L129" s="254">
        <v>50</v>
      </c>
      <c r="M129" s="251">
        <f t="shared" si="8"/>
        <v>43</v>
      </c>
      <c r="N129" s="251"/>
      <c r="O129" s="104"/>
      <c r="P129" s="330">
        <v>0</v>
      </c>
      <c r="Q129" s="104"/>
    </row>
    <row r="130" spans="1:17" ht="16.5">
      <c r="A130" s="320" t="s">
        <v>593</v>
      </c>
      <c r="B130" s="292" t="s">
        <v>388</v>
      </c>
      <c r="C130" s="83" t="s">
        <v>93</v>
      </c>
      <c r="D130" s="83" t="s">
        <v>332</v>
      </c>
      <c r="E130" s="296" t="s">
        <v>473</v>
      </c>
      <c r="F130" s="296" t="s">
        <v>331</v>
      </c>
      <c r="G130" s="298"/>
      <c r="H130" s="296">
        <v>370</v>
      </c>
      <c r="I130" s="296">
        <v>53</v>
      </c>
      <c r="J130" s="254">
        <v>0</v>
      </c>
      <c r="K130" s="254">
        <v>0</v>
      </c>
      <c r="L130" s="254">
        <v>0</v>
      </c>
      <c r="M130" s="251">
        <f t="shared" si="8"/>
        <v>0</v>
      </c>
      <c r="N130" s="251"/>
      <c r="O130" s="104"/>
      <c r="P130" s="330">
        <v>0</v>
      </c>
      <c r="Q130" s="104"/>
    </row>
    <row r="131" spans="1:17" ht="16.5">
      <c r="A131" s="320" t="s">
        <v>593</v>
      </c>
      <c r="B131" s="292" t="s">
        <v>377</v>
      </c>
      <c r="C131" s="296" t="s">
        <v>259</v>
      </c>
      <c r="D131" s="83" t="s">
        <v>52</v>
      </c>
      <c r="E131" s="299" t="s">
        <v>302</v>
      </c>
      <c r="F131" s="299" t="s">
        <v>65</v>
      </c>
      <c r="G131" s="300" t="s">
        <v>22</v>
      </c>
      <c r="H131" s="301">
        <v>316</v>
      </c>
      <c r="I131" s="301">
        <v>9</v>
      </c>
      <c r="J131" s="254">
        <v>0</v>
      </c>
      <c r="K131" s="254">
        <v>0</v>
      </c>
      <c r="L131" s="254">
        <v>0</v>
      </c>
      <c r="M131" s="251">
        <f t="shared" si="8"/>
        <v>0</v>
      </c>
      <c r="N131" s="251"/>
      <c r="O131" s="104"/>
      <c r="P131" s="330">
        <v>0</v>
      </c>
      <c r="Q131" s="104"/>
    </row>
    <row r="132" spans="1:17" ht="16.5">
      <c r="A132" s="320" t="s">
        <v>593</v>
      </c>
      <c r="B132" s="292" t="s">
        <v>389</v>
      </c>
      <c r="C132" s="304" t="s">
        <v>66</v>
      </c>
      <c r="D132" s="304" t="s">
        <v>598</v>
      </c>
      <c r="E132" s="305"/>
      <c r="F132" s="304" t="s">
        <v>210</v>
      </c>
      <c r="G132" s="309"/>
      <c r="H132" s="307">
        <v>320</v>
      </c>
      <c r="I132" s="304">
        <v>89</v>
      </c>
      <c r="J132" s="254">
        <v>0</v>
      </c>
      <c r="K132" s="254">
        <v>0</v>
      </c>
      <c r="L132" s="254">
        <v>0</v>
      </c>
      <c r="M132" s="251">
        <f t="shared" si="8"/>
        <v>0</v>
      </c>
      <c r="N132" s="251"/>
      <c r="O132" s="104"/>
      <c r="P132" s="330">
        <v>0</v>
      </c>
      <c r="Q132" s="104"/>
    </row>
    <row r="133" spans="1:17" ht="16.5">
      <c r="A133" s="320" t="s">
        <v>593</v>
      </c>
      <c r="B133" s="292" t="s">
        <v>356</v>
      </c>
      <c r="C133" s="83" t="s">
        <v>147</v>
      </c>
      <c r="D133" s="83" t="s">
        <v>600</v>
      </c>
      <c r="E133" s="83" t="s">
        <v>239</v>
      </c>
      <c r="F133" s="83" t="s">
        <v>178</v>
      </c>
      <c r="G133" s="311" t="s">
        <v>83</v>
      </c>
      <c r="H133" s="83">
        <v>440</v>
      </c>
      <c r="I133" s="83">
        <v>54</v>
      </c>
      <c r="J133" s="254">
        <v>0</v>
      </c>
      <c r="K133" s="254">
        <v>0</v>
      </c>
      <c r="L133" s="254">
        <v>0</v>
      </c>
      <c r="M133" s="251">
        <f t="shared" si="8"/>
        <v>0</v>
      </c>
      <c r="N133" s="251"/>
      <c r="O133" s="104"/>
      <c r="P133" s="330">
        <v>0</v>
      </c>
      <c r="Q133" s="104"/>
    </row>
    <row r="134" spans="1:17" ht="16.5">
      <c r="A134" s="320" t="s">
        <v>593</v>
      </c>
      <c r="B134" s="292" t="s">
        <v>359</v>
      </c>
      <c r="C134" s="83" t="s">
        <v>396</v>
      </c>
      <c r="D134" s="83" t="s">
        <v>240</v>
      </c>
      <c r="E134" s="83" t="s">
        <v>266</v>
      </c>
      <c r="F134" s="83" t="s">
        <v>401</v>
      </c>
      <c r="G134" s="311"/>
      <c r="H134" s="83">
        <v>430</v>
      </c>
      <c r="I134" s="83">
        <v>52</v>
      </c>
      <c r="J134" s="254">
        <v>0</v>
      </c>
      <c r="K134" s="254">
        <v>0</v>
      </c>
      <c r="L134" s="254">
        <v>0</v>
      </c>
      <c r="M134" s="251">
        <f t="shared" si="8"/>
        <v>0</v>
      </c>
      <c r="N134" s="251"/>
      <c r="O134" s="104"/>
      <c r="P134" s="330">
        <v>0</v>
      </c>
      <c r="Q134" s="104"/>
    </row>
    <row r="135" spans="1:17" ht="16.5">
      <c r="A135" s="320" t="s">
        <v>593</v>
      </c>
      <c r="B135" s="292" t="s">
        <v>342</v>
      </c>
      <c r="C135" s="83" t="s">
        <v>14</v>
      </c>
      <c r="D135" s="83" t="s">
        <v>78</v>
      </c>
      <c r="E135" s="293" t="s">
        <v>119</v>
      </c>
      <c r="F135" s="293" t="s">
        <v>100</v>
      </c>
      <c r="G135" s="294" t="s">
        <v>28</v>
      </c>
      <c r="H135" s="293">
        <v>358</v>
      </c>
      <c r="I135" s="293">
        <v>56</v>
      </c>
      <c r="J135" s="254">
        <v>0</v>
      </c>
      <c r="K135" s="254">
        <v>0</v>
      </c>
      <c r="L135" s="254">
        <v>0</v>
      </c>
      <c r="M135" s="251">
        <f t="shared" si="8"/>
        <v>0</v>
      </c>
      <c r="N135" s="251"/>
      <c r="O135" s="104"/>
      <c r="P135" s="330">
        <v>0</v>
      </c>
      <c r="Q135" s="104"/>
    </row>
    <row r="136" spans="1:15" ht="18">
      <c r="A136" s="134" t="s">
        <v>594</v>
      </c>
      <c r="B136" s="191"/>
      <c r="C136" s="135"/>
      <c r="D136" s="135"/>
      <c r="E136" s="136"/>
      <c r="F136" s="135"/>
      <c r="G136" s="137"/>
      <c r="H136" s="136"/>
      <c r="I136" s="136"/>
      <c r="J136" s="192"/>
      <c r="K136" s="192"/>
      <c r="L136" s="192"/>
      <c r="M136" s="193"/>
      <c r="N136" s="192"/>
      <c r="O136" s="134" t="s">
        <v>594</v>
      </c>
    </row>
    <row r="137" spans="1:17" ht="15">
      <c r="A137" s="176" t="s">
        <v>133</v>
      </c>
      <c r="B137" s="358" t="s">
        <v>0</v>
      </c>
      <c r="C137" s="359"/>
      <c r="D137" s="359"/>
      <c r="E137" s="360"/>
      <c r="F137" s="358" t="s">
        <v>134</v>
      </c>
      <c r="G137" s="361"/>
      <c r="H137" s="361"/>
      <c r="I137" s="360"/>
      <c r="J137" s="362" t="s">
        <v>135</v>
      </c>
      <c r="K137" s="362"/>
      <c r="L137" s="362"/>
      <c r="M137" s="363" t="s">
        <v>136</v>
      </c>
      <c r="N137" s="363" t="s">
        <v>137</v>
      </c>
      <c r="O137" s="262" t="s">
        <v>572</v>
      </c>
      <c r="P137" s="262"/>
      <c r="Q137" s="263" t="s">
        <v>572</v>
      </c>
    </row>
    <row r="138" spans="1:17" ht="15">
      <c r="A138" s="183" t="s">
        <v>138</v>
      </c>
      <c r="B138" s="364" t="s">
        <v>3</v>
      </c>
      <c r="C138" s="364" t="s">
        <v>4</v>
      </c>
      <c r="D138" s="364" t="s">
        <v>139</v>
      </c>
      <c r="E138" s="364" t="s">
        <v>5</v>
      </c>
      <c r="F138" s="365"/>
      <c r="G138" s="364" t="s">
        <v>140</v>
      </c>
      <c r="H138" s="364" t="s">
        <v>141</v>
      </c>
      <c r="I138" s="364" t="s">
        <v>142</v>
      </c>
      <c r="J138" s="362">
        <v>1</v>
      </c>
      <c r="K138" s="362">
        <v>2</v>
      </c>
      <c r="L138" s="362">
        <v>3</v>
      </c>
      <c r="M138" s="366" t="s">
        <v>143</v>
      </c>
      <c r="N138" s="366" t="s">
        <v>144</v>
      </c>
      <c r="O138" s="132">
        <v>1</v>
      </c>
      <c r="P138" s="132">
        <v>2</v>
      </c>
      <c r="Q138" s="264" t="s">
        <v>144</v>
      </c>
    </row>
    <row r="139" spans="1:17" s="368" customFormat="1" ht="16.5">
      <c r="A139" s="241">
        <v>1</v>
      </c>
      <c r="B139" s="242" t="s">
        <v>353</v>
      </c>
      <c r="C139" s="243" t="s">
        <v>21</v>
      </c>
      <c r="D139" s="243" t="s">
        <v>15</v>
      </c>
      <c r="E139" s="243" t="s">
        <v>233</v>
      </c>
      <c r="F139" s="243" t="s">
        <v>234</v>
      </c>
      <c r="G139" s="253" t="s">
        <v>19</v>
      </c>
      <c r="H139" s="243">
        <v>360</v>
      </c>
      <c r="I139" s="243">
        <v>81</v>
      </c>
      <c r="J139" s="267">
        <v>98</v>
      </c>
      <c r="K139" s="267">
        <v>96</v>
      </c>
      <c r="L139" s="267">
        <v>100</v>
      </c>
      <c r="M139" s="251">
        <v>74</v>
      </c>
      <c r="N139" s="251">
        <f>(SUM(J139:L139)-MIN(J139:L139))/2+M139</f>
        <v>173</v>
      </c>
      <c r="O139" s="367"/>
      <c r="P139" s="278">
        <v>21</v>
      </c>
      <c r="Q139" s="367"/>
    </row>
    <row r="140" spans="1:17" s="368" customFormat="1" ht="16.5">
      <c r="A140" s="369">
        <v>2</v>
      </c>
      <c r="B140" s="242" t="s">
        <v>417</v>
      </c>
      <c r="C140" s="243" t="s">
        <v>179</v>
      </c>
      <c r="D140" s="243" t="s">
        <v>30</v>
      </c>
      <c r="E140" s="285" t="s">
        <v>411</v>
      </c>
      <c r="F140" s="285" t="s">
        <v>180</v>
      </c>
      <c r="G140" s="286" t="s">
        <v>11</v>
      </c>
      <c r="H140" s="285">
        <v>430</v>
      </c>
      <c r="I140" s="285">
        <v>5</v>
      </c>
      <c r="J140" s="267">
        <v>87</v>
      </c>
      <c r="K140" s="254">
        <v>89</v>
      </c>
      <c r="L140" s="267">
        <v>87</v>
      </c>
      <c r="M140" s="251">
        <v>82.33</v>
      </c>
      <c r="N140" s="251">
        <f>(SUM(J140:L140)-MIN(J140:L140))/2+M140</f>
        <v>170.32999999999998</v>
      </c>
      <c r="O140" s="367"/>
      <c r="P140" s="330">
        <v>18</v>
      </c>
      <c r="Q140" s="367"/>
    </row>
    <row r="141" spans="1:17" s="368" customFormat="1" ht="16.5">
      <c r="A141" s="241">
        <v>3</v>
      </c>
      <c r="B141" s="242" t="s">
        <v>309</v>
      </c>
      <c r="C141" s="245" t="s">
        <v>99</v>
      </c>
      <c r="D141" s="243" t="s">
        <v>52</v>
      </c>
      <c r="E141" s="245" t="s">
        <v>303</v>
      </c>
      <c r="F141" s="245" t="s">
        <v>595</v>
      </c>
      <c r="G141" s="246" t="s">
        <v>19</v>
      </c>
      <c r="H141" s="245">
        <v>460</v>
      </c>
      <c r="I141" s="266">
        <v>79</v>
      </c>
      <c r="J141" s="267">
        <v>87</v>
      </c>
      <c r="K141" s="267">
        <v>83</v>
      </c>
      <c r="L141" s="267">
        <v>89</v>
      </c>
      <c r="M141" s="251">
        <v>73.66</v>
      </c>
      <c r="N141" s="251">
        <f>(SUM(J141:L141)-MIN(J141:L141))/2+M141</f>
        <v>161.66</v>
      </c>
      <c r="O141" s="367"/>
      <c r="P141" s="367">
        <v>15</v>
      </c>
      <c r="Q141" s="367"/>
    </row>
    <row r="142" spans="1:17" s="368" customFormat="1" ht="16.5">
      <c r="A142" s="369">
        <v>4</v>
      </c>
      <c r="B142" s="242" t="s">
        <v>596</v>
      </c>
      <c r="C142" s="243" t="s">
        <v>26</v>
      </c>
      <c r="D142" s="243" t="s">
        <v>15</v>
      </c>
      <c r="E142" s="243" t="s">
        <v>231</v>
      </c>
      <c r="F142" s="243" t="s">
        <v>232</v>
      </c>
      <c r="G142" s="253" t="s">
        <v>24</v>
      </c>
      <c r="H142" s="243">
        <v>340</v>
      </c>
      <c r="I142" s="243">
        <v>81</v>
      </c>
      <c r="J142" s="341">
        <v>87</v>
      </c>
      <c r="K142" s="278">
        <v>0</v>
      </c>
      <c r="L142" s="341">
        <v>0</v>
      </c>
      <c r="M142" s="251">
        <v>94</v>
      </c>
      <c r="N142" s="251">
        <f>(SUM(J142:L142)-MIN(J142:L142))/2+M142</f>
        <v>137.5</v>
      </c>
      <c r="O142" s="367"/>
      <c r="P142" s="367">
        <v>12</v>
      </c>
      <c r="Q142" s="367"/>
    </row>
    <row r="143" spans="1:18" s="368" customFormat="1" ht="16.5">
      <c r="A143" s="241">
        <v>5</v>
      </c>
      <c r="B143" s="242" t="s">
        <v>597</v>
      </c>
      <c r="C143" s="243" t="s">
        <v>44</v>
      </c>
      <c r="D143" s="285" t="s">
        <v>273</v>
      </c>
      <c r="E143" s="285" t="s">
        <v>84</v>
      </c>
      <c r="F143" s="285" t="s">
        <v>85</v>
      </c>
      <c r="G143" s="253" t="s">
        <v>86</v>
      </c>
      <c r="H143" s="243">
        <v>355</v>
      </c>
      <c r="I143" s="243">
        <v>61</v>
      </c>
      <c r="J143" s="265">
        <v>0</v>
      </c>
      <c r="K143" s="278">
        <v>0</v>
      </c>
      <c r="L143" s="341">
        <v>0</v>
      </c>
      <c r="M143" s="251">
        <v>79</v>
      </c>
      <c r="N143" s="251">
        <f>(SUM(J143:L143)-MIN(J143:L143))/2+M143</f>
        <v>79</v>
      </c>
      <c r="O143" s="367"/>
      <c r="P143" s="367">
        <v>10</v>
      </c>
      <c r="Q143" s="367"/>
      <c r="R143" s="3"/>
    </row>
    <row r="144" spans="1:19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R144" s="333"/>
      <c r="S144" s="6"/>
    </row>
    <row r="145" spans="1:19" ht="19.5" thickBot="1">
      <c r="A145" s="194" t="s">
        <v>511</v>
      </c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P145" s="194" t="s">
        <v>511</v>
      </c>
      <c r="S145" s="333"/>
    </row>
    <row r="146" spans="1:19" s="6" customFormat="1" ht="16.5">
      <c r="A146" s="120" t="s">
        <v>133</v>
      </c>
      <c r="B146" s="370" t="s">
        <v>400</v>
      </c>
      <c r="C146" s="371" t="s">
        <v>5</v>
      </c>
      <c r="D146" s="371" t="s">
        <v>2</v>
      </c>
      <c r="E146" s="372" t="s">
        <v>535</v>
      </c>
      <c r="F146" s="372" t="s">
        <v>534</v>
      </c>
      <c r="G146" s="372" t="s">
        <v>533</v>
      </c>
      <c r="H146" s="373" t="s">
        <v>532</v>
      </c>
      <c r="I146" s="373" t="s">
        <v>531</v>
      </c>
      <c r="J146" s="372" t="s">
        <v>530</v>
      </c>
      <c r="K146" s="372" t="s">
        <v>529</v>
      </c>
      <c r="L146" s="374" t="s">
        <v>527</v>
      </c>
      <c r="M146" s="375"/>
      <c r="N146" s="376"/>
      <c r="O146" s="377" t="s">
        <v>528</v>
      </c>
      <c r="P146" s="262" t="s">
        <v>572</v>
      </c>
      <c r="Q146" s="262"/>
      <c r="R146" s="263" t="s">
        <v>572</v>
      </c>
      <c r="S146"/>
    </row>
    <row r="147" spans="1:19" s="333" customFormat="1" ht="17.25" thickBot="1">
      <c r="A147" s="130" t="s">
        <v>138</v>
      </c>
      <c r="B147" s="378"/>
      <c r="C147" s="379"/>
      <c r="D147" s="379"/>
      <c r="E147" s="380"/>
      <c r="F147" s="380"/>
      <c r="G147" s="380"/>
      <c r="H147" s="381"/>
      <c r="I147" s="381"/>
      <c r="J147" s="380"/>
      <c r="K147" s="380"/>
      <c r="L147" s="382">
        <v>1</v>
      </c>
      <c r="M147" s="383">
        <v>2</v>
      </c>
      <c r="N147" s="383">
        <v>3</v>
      </c>
      <c r="O147" s="384"/>
      <c r="P147" s="132">
        <v>1</v>
      </c>
      <c r="Q147" s="132">
        <v>2</v>
      </c>
      <c r="R147" s="264" t="s">
        <v>144</v>
      </c>
      <c r="S147"/>
    </row>
    <row r="148" spans="1:18" ht="16.5">
      <c r="A148" s="385">
        <v>1</v>
      </c>
      <c r="B148" s="386" t="s">
        <v>513</v>
      </c>
      <c r="C148" s="387" t="s">
        <v>72</v>
      </c>
      <c r="D148" s="388" t="s">
        <v>501</v>
      </c>
      <c r="E148" s="388">
        <v>940</v>
      </c>
      <c r="F148" s="388">
        <v>0.76</v>
      </c>
      <c r="G148" s="388">
        <v>9.65</v>
      </c>
      <c r="H148" s="389">
        <f aca="true" t="shared" si="9" ref="H148:H158">E148*SQRT(F148)/(456*POWER(G148,1/3))</f>
        <v>0.8441002637314454</v>
      </c>
      <c r="I148" s="389">
        <f aca="true" t="shared" si="10" ref="I148:I158">IF(H148&gt;1,H148/H148^(2*LOG10(H148)),H148*H148^(2*LOG10(H148)))</f>
        <v>0.8654255481995394</v>
      </c>
      <c r="J148" s="388">
        <v>88</v>
      </c>
      <c r="K148" s="389">
        <f aca="true" t="shared" si="11" ref="K148:K158">I148-(J148/200)</f>
        <v>0.4254255481995394</v>
      </c>
      <c r="L148" s="390">
        <v>29.75</v>
      </c>
      <c r="M148" s="390">
        <v>26.52</v>
      </c>
      <c r="N148" s="391">
        <v>1000</v>
      </c>
      <c r="O148" s="392">
        <f aca="true" t="shared" si="12" ref="O148:O158">(SUM(L148:N148)-MAX(L148:N148))*K148</f>
        <v>23.938695597188076</v>
      </c>
      <c r="P148" s="199">
        <v>21</v>
      </c>
      <c r="Q148" s="199">
        <v>21</v>
      </c>
      <c r="R148" s="104">
        <f aca="true" t="shared" si="13" ref="R148:R158">SUM(P148:Q148)</f>
        <v>42</v>
      </c>
    </row>
    <row r="149" spans="1:18" ht="16.5">
      <c r="A149" s="385">
        <v>2</v>
      </c>
      <c r="B149" s="393" t="s">
        <v>512</v>
      </c>
      <c r="C149" s="394" t="s">
        <v>310</v>
      </c>
      <c r="D149" s="395" t="s">
        <v>457</v>
      </c>
      <c r="E149" s="395">
        <v>800</v>
      </c>
      <c r="F149" s="395">
        <v>0.42</v>
      </c>
      <c r="G149" s="395">
        <v>6</v>
      </c>
      <c r="H149" s="396">
        <f t="shared" si="9"/>
        <v>0.6256998334822604</v>
      </c>
      <c r="I149" s="396">
        <f t="shared" si="10"/>
        <v>0.7573552132397842</v>
      </c>
      <c r="J149" s="395">
        <v>83</v>
      </c>
      <c r="K149" s="396">
        <f t="shared" si="11"/>
        <v>0.3423552132397842</v>
      </c>
      <c r="L149" s="397">
        <v>42</v>
      </c>
      <c r="M149" s="397">
        <v>32.8</v>
      </c>
      <c r="N149" s="391">
        <v>1000</v>
      </c>
      <c r="O149" s="389">
        <f t="shared" si="12"/>
        <v>25.608169950335842</v>
      </c>
      <c r="P149" s="330">
        <v>18</v>
      </c>
      <c r="Q149" s="330">
        <v>18</v>
      </c>
      <c r="R149" s="104">
        <f t="shared" si="13"/>
        <v>36</v>
      </c>
    </row>
    <row r="150" spans="1:18" ht="16.5">
      <c r="A150" s="385">
        <v>3</v>
      </c>
      <c r="B150" s="393" t="s">
        <v>514</v>
      </c>
      <c r="C150" s="394" t="s">
        <v>110</v>
      </c>
      <c r="D150" s="395" t="s">
        <v>453</v>
      </c>
      <c r="E150" s="395">
        <v>1100</v>
      </c>
      <c r="F150" s="395">
        <v>0.855</v>
      </c>
      <c r="G150" s="395">
        <v>16.54</v>
      </c>
      <c r="H150" s="396">
        <f t="shared" si="9"/>
        <v>0.8754521187322344</v>
      </c>
      <c r="I150" s="396">
        <f t="shared" si="10"/>
        <v>0.8890098846056989</v>
      </c>
      <c r="J150" s="395">
        <v>86</v>
      </c>
      <c r="K150" s="396">
        <f t="shared" si="11"/>
        <v>0.45900988460569886</v>
      </c>
      <c r="L150" s="397">
        <v>30.25</v>
      </c>
      <c r="M150" s="397">
        <v>30.75</v>
      </c>
      <c r="N150" s="391">
        <v>1000</v>
      </c>
      <c r="O150" s="389">
        <f t="shared" si="12"/>
        <v>27.99960296094763</v>
      </c>
      <c r="P150" s="104">
        <v>0</v>
      </c>
      <c r="Q150" s="104">
        <v>15</v>
      </c>
      <c r="R150" s="104">
        <f t="shared" si="13"/>
        <v>15</v>
      </c>
    </row>
    <row r="151" spans="1:18" ht="16.5">
      <c r="A151" s="395">
        <v>4</v>
      </c>
      <c r="B151" s="393" t="s">
        <v>516</v>
      </c>
      <c r="C151" s="394" t="s">
        <v>458</v>
      </c>
      <c r="D151" s="395" t="s">
        <v>455</v>
      </c>
      <c r="E151" s="395">
        <v>860</v>
      </c>
      <c r="F151" s="395">
        <v>0.7615</v>
      </c>
      <c r="G151" s="395">
        <v>11</v>
      </c>
      <c r="H151" s="396">
        <f t="shared" si="9"/>
        <v>0.7400101343157479</v>
      </c>
      <c r="I151" s="396">
        <f t="shared" si="10"/>
        <v>0.8006362372641381</v>
      </c>
      <c r="J151" s="395">
        <v>92</v>
      </c>
      <c r="K151" s="396">
        <f t="shared" si="11"/>
        <v>0.3406362372641381</v>
      </c>
      <c r="L151" s="397">
        <v>45.55</v>
      </c>
      <c r="M151" s="397">
        <v>44.75</v>
      </c>
      <c r="N151" s="391">
        <v>1000</v>
      </c>
      <c r="O151" s="389">
        <f t="shared" si="12"/>
        <v>30.759452224951655</v>
      </c>
      <c r="P151" s="104">
        <v>0</v>
      </c>
      <c r="Q151" s="104">
        <v>12</v>
      </c>
      <c r="R151" s="104">
        <f t="shared" si="13"/>
        <v>12</v>
      </c>
    </row>
    <row r="152" spans="1:18" ht="16.5">
      <c r="A152" s="395">
        <v>5</v>
      </c>
      <c r="B152" s="393" t="s">
        <v>515</v>
      </c>
      <c r="C152" s="394" t="s">
        <v>461</v>
      </c>
      <c r="D152" s="395" t="s">
        <v>454</v>
      </c>
      <c r="E152" s="395">
        <v>970</v>
      </c>
      <c r="F152" s="395">
        <v>0.38</v>
      </c>
      <c r="G152" s="395">
        <v>5.8</v>
      </c>
      <c r="H152" s="396">
        <f t="shared" si="9"/>
        <v>0.7298316482062063</v>
      </c>
      <c r="I152" s="396">
        <f t="shared" si="10"/>
        <v>0.7954973843461324</v>
      </c>
      <c r="J152" s="395">
        <v>79</v>
      </c>
      <c r="K152" s="396">
        <f t="shared" si="11"/>
        <v>0.40049738434613236</v>
      </c>
      <c r="L152" s="397">
        <v>45.2</v>
      </c>
      <c r="M152" s="397">
        <v>45.25</v>
      </c>
      <c r="N152" s="391">
        <v>1000</v>
      </c>
      <c r="O152" s="389">
        <f t="shared" si="12"/>
        <v>36.22498841410769</v>
      </c>
      <c r="P152" s="104">
        <v>15</v>
      </c>
      <c r="Q152" s="104">
        <v>10</v>
      </c>
      <c r="R152" s="104">
        <f t="shared" si="13"/>
        <v>25</v>
      </c>
    </row>
    <row r="153" spans="1:18" ht="16.5">
      <c r="A153" s="395">
        <v>6</v>
      </c>
      <c r="B153" s="393" t="s">
        <v>522</v>
      </c>
      <c r="C153" s="394" t="s">
        <v>462</v>
      </c>
      <c r="D153" s="395" t="s">
        <v>523</v>
      </c>
      <c r="E153" s="395">
        <v>1040</v>
      </c>
      <c r="F153" s="395">
        <v>0.68</v>
      </c>
      <c r="G153" s="395">
        <v>8.4</v>
      </c>
      <c r="H153" s="396">
        <f t="shared" si="9"/>
        <v>0.9251877154827106</v>
      </c>
      <c r="I153" s="396">
        <f t="shared" si="10"/>
        <v>0.9300594346660771</v>
      </c>
      <c r="J153" s="395">
        <v>78</v>
      </c>
      <c r="K153" s="396">
        <f t="shared" si="11"/>
        <v>0.5400594346660771</v>
      </c>
      <c r="L153" s="396">
        <v>34</v>
      </c>
      <c r="M153" s="397">
        <v>33.5</v>
      </c>
      <c r="N153" s="391">
        <v>1000</v>
      </c>
      <c r="O153" s="389">
        <f t="shared" si="12"/>
        <v>36.4540118399602</v>
      </c>
      <c r="P153" s="398">
        <v>8</v>
      </c>
      <c r="Q153" s="104">
        <v>8</v>
      </c>
      <c r="R153" s="104">
        <f t="shared" si="13"/>
        <v>16</v>
      </c>
    </row>
    <row r="154" spans="1:18" ht="16.5">
      <c r="A154" s="395">
        <v>7</v>
      </c>
      <c r="B154" s="393" t="s">
        <v>524</v>
      </c>
      <c r="C154" s="394" t="s">
        <v>106</v>
      </c>
      <c r="D154" s="395" t="s">
        <v>206</v>
      </c>
      <c r="E154" s="395">
        <v>890</v>
      </c>
      <c r="F154" s="395">
        <v>1.263</v>
      </c>
      <c r="G154" s="395">
        <v>12</v>
      </c>
      <c r="H154" s="396">
        <f t="shared" si="9"/>
        <v>0.9580755501990593</v>
      </c>
      <c r="I154" s="396">
        <f t="shared" si="10"/>
        <v>0.9596032171428713</v>
      </c>
      <c r="J154" s="395">
        <v>88</v>
      </c>
      <c r="K154" s="396">
        <f t="shared" si="11"/>
        <v>0.5196032171428713</v>
      </c>
      <c r="L154" s="397">
        <v>37</v>
      </c>
      <c r="M154" s="397">
        <v>34.15</v>
      </c>
      <c r="N154" s="391">
        <v>1000</v>
      </c>
      <c r="O154" s="389">
        <f t="shared" si="12"/>
        <v>36.96976889971534</v>
      </c>
      <c r="P154" s="104">
        <v>12</v>
      </c>
      <c r="Q154" s="104">
        <v>6</v>
      </c>
      <c r="R154" s="104">
        <f t="shared" si="13"/>
        <v>18</v>
      </c>
    </row>
    <row r="155" spans="1:18" ht="16.5">
      <c r="A155" s="395">
        <v>8</v>
      </c>
      <c r="B155" s="393" t="s">
        <v>517</v>
      </c>
      <c r="C155" s="394" t="s">
        <v>518</v>
      </c>
      <c r="D155" s="395" t="s">
        <v>519</v>
      </c>
      <c r="E155" s="395">
        <v>720</v>
      </c>
      <c r="F155" s="395">
        <v>0.37</v>
      </c>
      <c r="G155" s="395">
        <v>7.8</v>
      </c>
      <c r="H155" s="396">
        <f t="shared" si="9"/>
        <v>0.4842879334113796</v>
      </c>
      <c r="I155" s="396">
        <f t="shared" si="10"/>
        <v>0.7645802455100941</v>
      </c>
      <c r="J155" s="395">
        <v>84</v>
      </c>
      <c r="K155" s="396">
        <f t="shared" si="11"/>
        <v>0.3445802455100941</v>
      </c>
      <c r="L155" s="397">
        <v>62.5</v>
      </c>
      <c r="M155" s="397">
        <v>45.1</v>
      </c>
      <c r="N155" s="391">
        <v>1000</v>
      </c>
      <c r="O155" s="389">
        <f t="shared" si="12"/>
        <v>37.07683441688609</v>
      </c>
      <c r="P155" s="104">
        <v>0</v>
      </c>
      <c r="Q155" s="104">
        <v>5</v>
      </c>
      <c r="R155" s="104">
        <f t="shared" si="13"/>
        <v>5</v>
      </c>
    </row>
    <row r="156" spans="1:18" ht="16.5">
      <c r="A156" s="395">
        <v>9</v>
      </c>
      <c r="B156" s="393" t="s">
        <v>520</v>
      </c>
      <c r="C156" s="394" t="s">
        <v>521</v>
      </c>
      <c r="D156" s="395" t="s">
        <v>502</v>
      </c>
      <c r="E156" s="395">
        <v>905</v>
      </c>
      <c r="F156" s="395">
        <v>0.514</v>
      </c>
      <c r="G156" s="395">
        <v>10</v>
      </c>
      <c r="H156" s="396">
        <f t="shared" si="9"/>
        <v>0.6604378618350444</v>
      </c>
      <c r="I156" s="396">
        <f t="shared" si="10"/>
        <v>0.7669251960581024</v>
      </c>
      <c r="J156" s="395">
        <v>89</v>
      </c>
      <c r="K156" s="396">
        <f t="shared" si="11"/>
        <v>0.3219251960581024</v>
      </c>
      <c r="L156" s="397">
        <v>51</v>
      </c>
      <c r="M156" s="397">
        <v>80</v>
      </c>
      <c r="N156" s="391">
        <v>1000</v>
      </c>
      <c r="O156" s="389">
        <f t="shared" si="12"/>
        <v>42.172200683611415</v>
      </c>
      <c r="P156" s="104">
        <v>10</v>
      </c>
      <c r="Q156" s="104">
        <v>4</v>
      </c>
      <c r="R156" s="104">
        <f t="shared" si="13"/>
        <v>14</v>
      </c>
    </row>
    <row r="157" spans="1:18" ht="16.5">
      <c r="A157" s="395">
        <v>10</v>
      </c>
      <c r="B157" s="393" t="s">
        <v>526</v>
      </c>
      <c r="C157" s="394" t="s">
        <v>518</v>
      </c>
      <c r="D157" s="395" t="s">
        <v>519</v>
      </c>
      <c r="E157" s="395">
        <v>725</v>
      </c>
      <c r="F157" s="395">
        <v>0.37</v>
      </c>
      <c r="G157" s="395">
        <v>8.8</v>
      </c>
      <c r="H157" s="396">
        <f t="shared" si="9"/>
        <v>0.4684319063550922</v>
      </c>
      <c r="I157" s="396">
        <f t="shared" si="10"/>
        <v>0.7719585219308611</v>
      </c>
      <c r="J157" s="395">
        <v>85</v>
      </c>
      <c r="K157" s="396">
        <f t="shared" si="11"/>
        <v>0.34695852193086113</v>
      </c>
      <c r="L157" s="397">
        <v>166</v>
      </c>
      <c r="M157" s="397">
        <v>160</v>
      </c>
      <c r="N157" s="391">
        <v>1000</v>
      </c>
      <c r="O157" s="389">
        <f t="shared" si="12"/>
        <v>113.10847814946072</v>
      </c>
      <c r="P157" s="104">
        <v>0</v>
      </c>
      <c r="Q157" s="104">
        <v>3</v>
      </c>
      <c r="R157" s="104">
        <f t="shared" si="13"/>
        <v>3</v>
      </c>
    </row>
    <row r="158" spans="1:18" ht="16.5">
      <c r="A158" s="395">
        <v>11</v>
      </c>
      <c r="B158" s="393" t="s">
        <v>525</v>
      </c>
      <c r="C158" s="394" t="s">
        <v>126</v>
      </c>
      <c r="D158" s="395" t="s">
        <v>456</v>
      </c>
      <c r="E158" s="395">
        <v>1200</v>
      </c>
      <c r="F158" s="395">
        <v>0.36</v>
      </c>
      <c r="G158" s="395">
        <v>4.54</v>
      </c>
      <c r="H158" s="396">
        <f t="shared" si="9"/>
        <v>0.9535622202121011</v>
      </c>
      <c r="I158" s="396">
        <f t="shared" si="10"/>
        <v>0.9554367912617042</v>
      </c>
      <c r="J158" s="395">
        <v>90</v>
      </c>
      <c r="K158" s="396">
        <f t="shared" si="11"/>
        <v>0.5054367912617042</v>
      </c>
      <c r="L158" s="397">
        <v>83</v>
      </c>
      <c r="M158" s="397">
        <v>160</v>
      </c>
      <c r="N158" s="391">
        <v>1000</v>
      </c>
      <c r="O158" s="389">
        <f t="shared" si="12"/>
        <v>122.82114027659411</v>
      </c>
      <c r="P158" s="104">
        <v>0</v>
      </c>
      <c r="Q158" s="104">
        <v>2</v>
      </c>
      <c r="R158" s="104">
        <f t="shared" si="13"/>
        <v>2</v>
      </c>
    </row>
  </sheetData>
  <mergeCells count="27">
    <mergeCell ref="O11:P11"/>
    <mergeCell ref="O25:P25"/>
    <mergeCell ref="O38:P38"/>
    <mergeCell ref="O56:P56"/>
    <mergeCell ref="K146:K147"/>
    <mergeCell ref="L146:N146"/>
    <mergeCell ref="O146:O147"/>
    <mergeCell ref="O74:P74"/>
    <mergeCell ref="O100:P100"/>
    <mergeCell ref="O109:P109"/>
    <mergeCell ref="O137:P137"/>
    <mergeCell ref="P146:Q146"/>
    <mergeCell ref="J74:L74"/>
    <mergeCell ref="J146:J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38:L38"/>
    <mergeCell ref="I2:K2"/>
    <mergeCell ref="L2:M2"/>
    <mergeCell ref="J11:L11"/>
    <mergeCell ref="J25:L25"/>
  </mergeCells>
  <printOptions horizontalCentered="1"/>
  <pageMargins left="0.57" right="0.46" top="0.78" bottom="0.38" header="0.35433070866141736" footer="0.2362204724409449"/>
  <pageSetup fitToHeight="0" fitToWidth="1" horizontalDpi="360" verticalDpi="360" orientation="portrait" paperSize="9" scale="50" r:id="rId1"/>
  <headerFooter alignWithMargins="0">
    <oddHeader>&amp;C&amp;18&amp;UVýsledková listina 2. soutěže Česko - Slovenského přátelství LO - 61 / 2003 v Borohrádku</oddHeader>
    <oddFooter>&amp;C&amp;P</oddFooter>
  </headerFooter>
  <rowBreaks count="1" manualBreakCount="1">
    <brk id="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2003-09-10T08:05:09Z</dcterms:created>
  <dcterms:modified xsi:type="dcterms:W3CDTF">2003-09-10T08:40:50Z</dcterms:modified>
  <cp:category/>
  <cp:version/>
  <cp:contentType/>
  <cp:contentStatus/>
</cp:coreProperties>
</file>